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E0C8AF3E-62F6-4799-A52F-5BD3D6225E02}" xr6:coauthVersionLast="36" xr6:coauthVersionMax="36" xr10:uidLastSave="{00000000-0000-0000-0000-000000000000}"/>
  <bookViews>
    <workbookView xWindow="0" yWindow="0" windowWidth="23040" windowHeight="9060" xr2:uid="{8173F3EF-EE63-4A08-8782-510EEBCB3AE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6" i="1" l="1"/>
  <c r="Q97" i="1"/>
  <c r="O96" i="1"/>
  <c r="O97" i="1"/>
  <c r="M96" i="1"/>
  <c r="L96" i="1"/>
  <c r="AC96" i="1"/>
  <c r="AD96" i="1"/>
  <c r="AE96" i="1"/>
  <c r="L97" i="1"/>
  <c r="M97" i="1" s="1"/>
  <c r="BE96" i="1"/>
  <c r="BG96" i="1" s="1"/>
  <c r="BF96" i="1"/>
  <c r="AQ96" i="1"/>
  <c r="AR96" i="1"/>
  <c r="AS96" i="1"/>
  <c r="AR4" i="1" l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3" i="1"/>
  <c r="CB4" i="1" l="1"/>
  <c r="BZ4" i="1"/>
  <c r="BZ5" i="1"/>
  <c r="CB5" i="1" s="1"/>
  <c r="BZ6" i="1"/>
  <c r="CB6" i="1" s="1"/>
  <c r="BZ3" i="1"/>
  <c r="CB3" i="1" s="1"/>
  <c r="CA4" i="1"/>
  <c r="CA5" i="1"/>
  <c r="CA7" i="1" s="1"/>
  <c r="CA6" i="1"/>
  <c r="CA3" i="1"/>
  <c r="AD4" i="1" l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3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3" i="1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3" i="1"/>
  <c r="BF4" i="1" l="1"/>
  <c r="BF5" i="1"/>
  <c r="BF6" i="1"/>
  <c r="BF7" i="1"/>
  <c r="BF8" i="1"/>
  <c r="BG8" i="1" s="1"/>
  <c r="BF9" i="1"/>
  <c r="BF10" i="1"/>
  <c r="BF11" i="1"/>
  <c r="BF12" i="1"/>
  <c r="BF13" i="1"/>
  <c r="BF14" i="1"/>
  <c r="BF15" i="1"/>
  <c r="BF16" i="1"/>
  <c r="BF17" i="1"/>
  <c r="BF18" i="1"/>
  <c r="BF19" i="1"/>
  <c r="BF20" i="1"/>
  <c r="BG20" i="1" s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G32" i="1" s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3" i="1"/>
  <c r="AV3" i="1"/>
  <c r="AV4" i="1"/>
  <c r="AV5" i="1"/>
  <c r="AV6" i="1"/>
  <c r="AV7" i="1"/>
  <c r="AV8" i="1"/>
  <c r="AV9" i="1"/>
  <c r="AV10" i="1"/>
  <c r="AV11" i="1"/>
  <c r="AV12" i="1"/>
  <c r="AV13" i="1"/>
  <c r="AV14" i="1"/>
  <c r="AV2" i="1"/>
  <c r="BE3" i="1"/>
  <c r="BE4" i="1"/>
  <c r="BE5" i="1"/>
  <c r="BE6" i="1"/>
  <c r="BE7" i="1"/>
  <c r="BE8" i="1"/>
  <c r="BE9" i="1"/>
  <c r="BE10" i="1"/>
  <c r="BG10" i="1" s="1"/>
  <c r="BE11" i="1"/>
  <c r="BG11" i="1" s="1"/>
  <c r="BE12" i="1"/>
  <c r="BE13" i="1"/>
  <c r="BE14" i="1"/>
  <c r="BE15" i="1"/>
  <c r="BE16" i="1"/>
  <c r="BE17" i="1"/>
  <c r="BE18" i="1"/>
  <c r="BE19" i="1"/>
  <c r="BE20" i="1"/>
  <c r="BE21" i="1"/>
  <c r="BE22" i="1"/>
  <c r="BG22" i="1" s="1"/>
  <c r="BE23" i="1"/>
  <c r="BG23" i="1" s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G35" i="1" s="1"/>
  <c r="BE36" i="1"/>
  <c r="BE37" i="1"/>
  <c r="BE38" i="1"/>
  <c r="BE39" i="1"/>
  <c r="BE40" i="1"/>
  <c r="BG40" i="1" s="1"/>
  <c r="BE41" i="1"/>
  <c r="BE42" i="1"/>
  <c r="BE43" i="1"/>
  <c r="BE44" i="1"/>
  <c r="BE45" i="1"/>
  <c r="BE46" i="1"/>
  <c r="BE47" i="1"/>
  <c r="BG47" i="1" s="1"/>
  <c r="BE48" i="1"/>
  <c r="BE49" i="1"/>
  <c r="BE50" i="1"/>
  <c r="BE51" i="1"/>
  <c r="BE52" i="1"/>
  <c r="BG52" i="1" s="1"/>
  <c r="BE53" i="1"/>
  <c r="BE54" i="1"/>
  <c r="BE55" i="1"/>
  <c r="BE56" i="1"/>
  <c r="BE57" i="1"/>
  <c r="BE58" i="1"/>
  <c r="BE59" i="1"/>
  <c r="BG59" i="1" s="1"/>
  <c r="BE60" i="1"/>
  <c r="BE61" i="1"/>
  <c r="BE62" i="1"/>
  <c r="BE63" i="1"/>
  <c r="BE64" i="1"/>
  <c r="BG64" i="1" s="1"/>
  <c r="BE65" i="1"/>
  <c r="BE66" i="1"/>
  <c r="BE67" i="1"/>
  <c r="BE68" i="1"/>
  <c r="BE69" i="1"/>
  <c r="BE70" i="1"/>
  <c r="BE71" i="1"/>
  <c r="BG71" i="1" s="1"/>
  <c r="BE72" i="1"/>
  <c r="BE73" i="1"/>
  <c r="BE74" i="1"/>
  <c r="BE75" i="1"/>
  <c r="BE76" i="1"/>
  <c r="BG76" i="1" s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G88" i="1" s="1"/>
  <c r="BE89" i="1"/>
  <c r="BE90" i="1"/>
  <c r="BE91" i="1"/>
  <c r="BE92" i="1"/>
  <c r="BE93" i="1"/>
  <c r="BE94" i="1"/>
  <c r="BE95" i="1"/>
  <c r="BG95" i="1" s="1"/>
  <c r="BE2" i="1"/>
  <c r="BG63" i="1" l="1"/>
  <c r="BG72" i="1"/>
  <c r="BG84" i="1"/>
  <c r="BG29" i="1"/>
  <c r="BG87" i="1"/>
  <c r="BG75" i="1"/>
  <c r="BG51" i="1"/>
  <c r="BG43" i="1"/>
  <c r="BG31" i="1"/>
  <c r="BG19" i="1"/>
  <c r="BG7" i="1"/>
  <c r="BG14" i="1"/>
  <c r="BG90" i="1"/>
  <c r="BG54" i="1"/>
  <c r="BG30" i="1"/>
  <c r="BG78" i="1"/>
  <c r="BG89" i="1"/>
  <c r="BG77" i="1"/>
  <c r="BG65" i="1"/>
  <c r="BG53" i="1"/>
  <c r="BG41" i="1"/>
  <c r="BG66" i="1"/>
  <c r="BG42" i="1"/>
  <c r="BG25" i="1"/>
  <c r="BG13" i="1"/>
  <c r="BG60" i="1"/>
  <c r="BG48" i="1"/>
  <c r="BG36" i="1"/>
  <c r="BG24" i="1"/>
  <c r="BG12" i="1"/>
  <c r="BG83" i="1"/>
  <c r="BG94" i="1"/>
  <c r="BG82" i="1"/>
  <c r="BG70" i="1"/>
  <c r="BG58" i="1"/>
  <c r="BG46" i="1"/>
  <c r="BG34" i="1"/>
  <c r="BG45" i="1"/>
  <c r="BG21" i="1"/>
  <c r="BG27" i="1"/>
  <c r="BG33" i="1"/>
  <c r="BG3" i="1"/>
  <c r="BG15" i="1"/>
  <c r="BG26" i="1"/>
  <c r="BG4" i="1"/>
  <c r="BG16" i="1"/>
  <c r="BG37" i="1"/>
  <c r="BG5" i="1"/>
  <c r="BG17" i="1"/>
  <c r="BG38" i="1"/>
  <c r="BG49" i="1"/>
  <c r="BG61" i="1"/>
  <c r="BG73" i="1"/>
  <c r="BG85" i="1"/>
  <c r="BG6" i="1"/>
  <c r="BG18" i="1"/>
  <c r="BG28" i="1"/>
  <c r="BG39" i="1"/>
  <c r="BG50" i="1"/>
  <c r="BG62" i="1"/>
  <c r="BG74" i="1"/>
  <c r="BG86" i="1"/>
  <c r="BG44" i="1"/>
  <c r="BG55" i="1"/>
  <c r="BG67" i="1"/>
  <c r="BG79" i="1"/>
  <c r="BG91" i="1"/>
  <c r="BG9" i="1"/>
  <c r="BG56" i="1"/>
  <c r="BG68" i="1"/>
  <c r="BG80" i="1"/>
  <c r="BG92" i="1"/>
  <c r="BG57" i="1"/>
  <c r="BG69" i="1"/>
  <c r="BG81" i="1"/>
  <c r="BG93" i="1"/>
  <c r="BB3" i="1"/>
  <c r="BB4" i="1"/>
  <c r="BB5" i="1"/>
  <c r="BB6" i="1"/>
  <c r="BB7" i="1"/>
  <c r="BB8" i="1"/>
  <c r="BB9" i="1"/>
  <c r="BB10" i="1"/>
  <c r="BB11" i="1"/>
  <c r="BB12" i="1"/>
  <c r="BB13" i="1"/>
  <c r="BB14" i="1"/>
  <c r="BB2" i="1"/>
  <c r="AY3" i="1"/>
  <c r="AY4" i="1"/>
  <c r="AY5" i="1"/>
  <c r="AY6" i="1"/>
  <c r="AY7" i="1"/>
  <c r="AY8" i="1"/>
  <c r="AY9" i="1"/>
  <c r="AY10" i="1"/>
  <c r="AY11" i="1"/>
  <c r="AY12" i="1"/>
  <c r="AY13" i="1"/>
  <c r="AY14" i="1"/>
  <c r="AY2" i="1"/>
  <c r="AQ95" i="1"/>
  <c r="AS95" i="1" s="1"/>
  <c r="AQ94" i="1"/>
  <c r="AS94" i="1" s="1"/>
  <c r="AQ93" i="1"/>
  <c r="AQ92" i="1"/>
  <c r="AQ91" i="1"/>
  <c r="AQ90" i="1"/>
  <c r="AS90" i="1" s="1"/>
  <c r="AQ89" i="1"/>
  <c r="AS89" i="1" s="1"/>
  <c r="AQ88" i="1"/>
  <c r="AS88" i="1" s="1"/>
  <c r="AQ87" i="1"/>
  <c r="AQ86" i="1"/>
  <c r="AQ85" i="1"/>
  <c r="AS85" i="1" s="1"/>
  <c r="AQ84" i="1"/>
  <c r="AS84" i="1" s="1"/>
  <c r="AQ83" i="1"/>
  <c r="AS83" i="1" s="1"/>
  <c r="AQ82" i="1"/>
  <c r="AS82" i="1" s="1"/>
  <c r="AQ81" i="1"/>
  <c r="AQ80" i="1"/>
  <c r="AQ79" i="1"/>
  <c r="AS79" i="1" s="1"/>
  <c r="AQ78" i="1"/>
  <c r="AS78" i="1" s="1"/>
  <c r="AQ77" i="1"/>
  <c r="AS77" i="1" s="1"/>
  <c r="AQ76" i="1"/>
  <c r="AS76" i="1" s="1"/>
  <c r="AQ75" i="1"/>
  <c r="AQ74" i="1"/>
  <c r="AQ73" i="1"/>
  <c r="AS73" i="1" s="1"/>
  <c r="AQ72" i="1"/>
  <c r="AS72" i="1" s="1"/>
  <c r="AQ71" i="1"/>
  <c r="AS71" i="1" s="1"/>
  <c r="AQ70" i="1"/>
  <c r="AS70" i="1" s="1"/>
  <c r="AQ69" i="1"/>
  <c r="AQ68" i="1"/>
  <c r="AQ67" i="1"/>
  <c r="AS67" i="1" s="1"/>
  <c r="AQ66" i="1"/>
  <c r="AS66" i="1" s="1"/>
  <c r="AQ65" i="1"/>
  <c r="AS65" i="1" s="1"/>
  <c r="AQ64" i="1"/>
  <c r="AS64" i="1" s="1"/>
  <c r="AQ63" i="1"/>
  <c r="AQ62" i="1"/>
  <c r="AQ61" i="1"/>
  <c r="AS61" i="1" s="1"/>
  <c r="AQ60" i="1"/>
  <c r="AS60" i="1" s="1"/>
  <c r="AQ59" i="1"/>
  <c r="AS59" i="1" s="1"/>
  <c r="AQ58" i="1"/>
  <c r="AS58" i="1" s="1"/>
  <c r="AQ57" i="1"/>
  <c r="AQ56" i="1"/>
  <c r="AQ55" i="1"/>
  <c r="AS55" i="1" s="1"/>
  <c r="AQ54" i="1"/>
  <c r="AS54" i="1" s="1"/>
  <c r="AQ53" i="1"/>
  <c r="AS53" i="1" s="1"/>
  <c r="AQ52" i="1"/>
  <c r="AS52" i="1" s="1"/>
  <c r="AQ51" i="1"/>
  <c r="AQ50" i="1"/>
  <c r="AQ49" i="1"/>
  <c r="AS49" i="1" s="1"/>
  <c r="AQ48" i="1"/>
  <c r="AS48" i="1" s="1"/>
  <c r="AQ47" i="1"/>
  <c r="AS47" i="1" s="1"/>
  <c r="AQ46" i="1"/>
  <c r="AS46" i="1" s="1"/>
  <c r="AQ45" i="1"/>
  <c r="AQ44" i="1"/>
  <c r="AQ43" i="1"/>
  <c r="AS43" i="1" s="1"/>
  <c r="AQ42" i="1"/>
  <c r="AS42" i="1" s="1"/>
  <c r="AQ41" i="1"/>
  <c r="AS41" i="1" s="1"/>
  <c r="AQ40" i="1"/>
  <c r="AS40" i="1" s="1"/>
  <c r="AQ39" i="1"/>
  <c r="AQ38" i="1"/>
  <c r="AQ37" i="1"/>
  <c r="AS37" i="1" s="1"/>
  <c r="AQ36" i="1"/>
  <c r="AS36" i="1" s="1"/>
  <c r="AQ35" i="1"/>
  <c r="AS35" i="1" s="1"/>
  <c r="AQ34" i="1"/>
  <c r="AS34" i="1" s="1"/>
  <c r="AQ33" i="1"/>
  <c r="AQ32" i="1"/>
  <c r="AQ31" i="1"/>
  <c r="AS31" i="1" s="1"/>
  <c r="AQ30" i="1"/>
  <c r="AS30" i="1" s="1"/>
  <c r="AQ29" i="1"/>
  <c r="AS29" i="1" s="1"/>
  <c r="AQ28" i="1"/>
  <c r="AS28" i="1" s="1"/>
  <c r="AQ27" i="1"/>
  <c r="AQ26" i="1"/>
  <c r="AQ25" i="1"/>
  <c r="AS25" i="1" s="1"/>
  <c r="AQ24" i="1"/>
  <c r="AS24" i="1" s="1"/>
  <c r="AQ23" i="1"/>
  <c r="AS23" i="1" s="1"/>
  <c r="AQ22" i="1"/>
  <c r="AS22" i="1" s="1"/>
  <c r="AN22" i="1"/>
  <c r="AK22" i="1"/>
  <c r="AH22" i="1"/>
  <c r="AQ21" i="1"/>
  <c r="AN21" i="1"/>
  <c r="AK21" i="1"/>
  <c r="AH21" i="1"/>
  <c r="AQ20" i="1"/>
  <c r="AS20" i="1" s="1"/>
  <c r="AN20" i="1"/>
  <c r="AK20" i="1"/>
  <c r="AH20" i="1"/>
  <c r="AQ19" i="1"/>
  <c r="AS19" i="1" s="1"/>
  <c r="AN19" i="1"/>
  <c r="AK19" i="1"/>
  <c r="AH19" i="1"/>
  <c r="AQ18" i="1"/>
  <c r="AS18" i="1" s="1"/>
  <c r="AN18" i="1"/>
  <c r="AK18" i="1"/>
  <c r="AH18" i="1"/>
  <c r="AQ17" i="1"/>
  <c r="AS17" i="1" s="1"/>
  <c r="AN17" i="1"/>
  <c r="AK17" i="1"/>
  <c r="AH17" i="1"/>
  <c r="AQ16" i="1"/>
  <c r="AS16" i="1" s="1"/>
  <c r="AN16" i="1"/>
  <c r="AK16" i="1"/>
  <c r="AH16" i="1"/>
  <c r="AQ15" i="1"/>
  <c r="AN15" i="1"/>
  <c r="AK15" i="1"/>
  <c r="AH15" i="1"/>
  <c r="AQ14" i="1"/>
  <c r="AS14" i="1" s="1"/>
  <c r="AN14" i="1"/>
  <c r="AK14" i="1"/>
  <c r="AH14" i="1"/>
  <c r="AQ13" i="1"/>
  <c r="AS13" i="1" s="1"/>
  <c r="AN13" i="1"/>
  <c r="AK13" i="1"/>
  <c r="AH13" i="1"/>
  <c r="AQ12" i="1"/>
  <c r="AN12" i="1"/>
  <c r="AK12" i="1"/>
  <c r="AH12" i="1"/>
  <c r="AQ11" i="1"/>
  <c r="AS11" i="1" s="1"/>
  <c r="AN11" i="1"/>
  <c r="AK11" i="1"/>
  <c r="AH11" i="1"/>
  <c r="AQ10" i="1"/>
  <c r="AS10" i="1" s="1"/>
  <c r="AN10" i="1"/>
  <c r="AK10" i="1"/>
  <c r="AH10" i="1"/>
  <c r="AQ9" i="1"/>
  <c r="AN9" i="1"/>
  <c r="AK9" i="1"/>
  <c r="AH9" i="1"/>
  <c r="AQ8" i="1"/>
  <c r="AS8" i="1" s="1"/>
  <c r="AN8" i="1"/>
  <c r="AK8" i="1"/>
  <c r="AH8" i="1"/>
  <c r="AQ7" i="1"/>
  <c r="AS7" i="1" s="1"/>
  <c r="AN7" i="1"/>
  <c r="AK7" i="1"/>
  <c r="AH7" i="1"/>
  <c r="AQ6" i="1"/>
  <c r="AN6" i="1"/>
  <c r="AK6" i="1"/>
  <c r="AH6" i="1"/>
  <c r="AQ5" i="1"/>
  <c r="AS5" i="1" s="1"/>
  <c r="AN5" i="1"/>
  <c r="AK5" i="1"/>
  <c r="AH5" i="1"/>
  <c r="AQ4" i="1"/>
  <c r="AS4" i="1" s="1"/>
  <c r="AN4" i="1"/>
  <c r="AK4" i="1"/>
  <c r="AH4" i="1"/>
  <c r="AQ3" i="1"/>
  <c r="AN3" i="1"/>
  <c r="AK3" i="1"/>
  <c r="AH3" i="1"/>
  <c r="AQ2" i="1"/>
  <c r="AN2" i="1"/>
  <c r="AK2" i="1"/>
  <c r="AH2" i="1"/>
  <c r="BC11" i="1" l="1"/>
  <c r="BC13" i="1"/>
  <c r="AO9" i="1"/>
  <c r="BC9" i="1"/>
  <c r="BC7" i="1"/>
  <c r="BC5" i="1"/>
  <c r="BC4" i="1"/>
  <c r="BC2" i="1"/>
  <c r="BC3" i="1"/>
  <c r="BC14" i="1"/>
  <c r="AO12" i="1"/>
  <c r="BC12" i="1"/>
  <c r="BC6" i="1"/>
  <c r="BC10" i="1"/>
  <c r="BC8" i="1"/>
  <c r="AO8" i="1"/>
  <c r="AS3" i="1"/>
  <c r="AO11" i="1"/>
  <c r="AS21" i="1"/>
  <c r="AS26" i="1"/>
  <c r="AS32" i="1"/>
  <c r="AS38" i="1"/>
  <c r="AS44" i="1"/>
  <c r="AS50" i="1"/>
  <c r="AO5" i="1"/>
  <c r="AO17" i="1"/>
  <c r="AS27" i="1"/>
  <c r="AS33" i="1"/>
  <c r="AS39" i="1"/>
  <c r="AS45" i="1"/>
  <c r="AS51" i="1"/>
  <c r="AS57" i="1"/>
  <c r="AS63" i="1"/>
  <c r="AS69" i="1"/>
  <c r="AS75" i="1"/>
  <c r="AS81" i="1"/>
  <c r="AS87" i="1"/>
  <c r="AS93" i="1"/>
  <c r="AO3" i="1"/>
  <c r="AO13" i="1"/>
  <c r="AO6" i="1"/>
  <c r="AS15" i="1"/>
  <c r="AO7" i="1"/>
  <c r="AO16" i="1"/>
  <c r="AS9" i="1"/>
  <c r="AO14" i="1"/>
  <c r="AO21" i="1"/>
  <c r="AS6" i="1"/>
  <c r="AO2" i="1"/>
  <c r="AS91" i="1"/>
  <c r="AO15" i="1"/>
  <c r="AO4" i="1"/>
  <c r="AO20" i="1"/>
  <c r="AO18" i="1"/>
  <c r="AO10" i="1"/>
  <c r="AS12" i="1"/>
  <c r="AO19" i="1"/>
  <c r="AS56" i="1"/>
  <c r="AS62" i="1"/>
  <c r="AS68" i="1"/>
  <c r="AS74" i="1"/>
  <c r="AS80" i="1"/>
  <c r="AS86" i="1"/>
  <c r="AS92" i="1"/>
  <c r="AO22" i="1"/>
  <c r="Z28" i="1"/>
  <c r="W28" i="1"/>
  <c r="T28" i="1"/>
  <c r="AA28" i="1" l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E48" i="1" s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E72" i="1" s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E84" i="1" s="1"/>
  <c r="AC85" i="1"/>
  <c r="AC86" i="1"/>
  <c r="AC87" i="1"/>
  <c r="AC88" i="1"/>
  <c r="AC89" i="1"/>
  <c r="AC90" i="1"/>
  <c r="AC91" i="1"/>
  <c r="AC92" i="1"/>
  <c r="AC93" i="1"/>
  <c r="AC94" i="1"/>
  <c r="AC95" i="1"/>
  <c r="AC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" i="1"/>
  <c r="AA21" i="1" l="1"/>
  <c r="AA9" i="1"/>
  <c r="AA22" i="1"/>
  <c r="AE94" i="1"/>
  <c r="AE82" i="1"/>
  <c r="AE34" i="1"/>
  <c r="AE22" i="1"/>
  <c r="AE10" i="1"/>
  <c r="AA17" i="1"/>
  <c r="AA5" i="1"/>
  <c r="AE90" i="1"/>
  <c r="AA26" i="1"/>
  <c r="AA14" i="1"/>
  <c r="AA10" i="1"/>
  <c r="AE74" i="1"/>
  <c r="AE24" i="1"/>
  <c r="AE95" i="1"/>
  <c r="AE83" i="1"/>
  <c r="AE47" i="1"/>
  <c r="AA13" i="1"/>
  <c r="AE73" i="1"/>
  <c r="AA25" i="1"/>
  <c r="AA8" i="1"/>
  <c r="AE68" i="1"/>
  <c r="AE44" i="1"/>
  <c r="AE37" i="1"/>
  <c r="AA20" i="1"/>
  <c r="AE93" i="1"/>
  <c r="AE43" i="1"/>
  <c r="AE62" i="1"/>
  <c r="AA2" i="1"/>
  <c r="AA16" i="1"/>
  <c r="AA4" i="1"/>
  <c r="AE77" i="1"/>
  <c r="AE41" i="1"/>
  <c r="AA19" i="1"/>
  <c r="AA7" i="1"/>
  <c r="AA18" i="1"/>
  <c r="AA6" i="1"/>
  <c r="AE35" i="1"/>
  <c r="AE23" i="1"/>
  <c r="AE11" i="1"/>
  <c r="AE70" i="1"/>
  <c r="AE58" i="1"/>
  <c r="AE46" i="1"/>
  <c r="AA27" i="1"/>
  <c r="AA15" i="1"/>
  <c r="AA3" i="1"/>
  <c r="AE32" i="1"/>
  <c r="AE57" i="1"/>
  <c r="AE33" i="1"/>
  <c r="AE21" i="1"/>
  <c r="AE79" i="1"/>
  <c r="AE55" i="1"/>
  <c r="AE31" i="1"/>
  <c r="AE7" i="1"/>
  <c r="AA24" i="1"/>
  <c r="AA12" i="1"/>
  <c r="AE78" i="1"/>
  <c r="AE66" i="1"/>
  <c r="AE54" i="1"/>
  <c r="AE42" i="1"/>
  <c r="AE18" i="1"/>
  <c r="AE6" i="1"/>
  <c r="AA23" i="1"/>
  <c r="AA11" i="1"/>
  <c r="AE51" i="1"/>
  <c r="AE53" i="1"/>
  <c r="AE5" i="1"/>
  <c r="AE89" i="1"/>
  <c r="AE65" i="1"/>
  <c r="AE29" i="1"/>
  <c r="AE85" i="1"/>
  <c r="AE13" i="1"/>
  <c r="AE17" i="1"/>
  <c r="AE12" i="1"/>
  <c r="AE3" i="1"/>
  <c r="AE63" i="1"/>
  <c r="AE87" i="1"/>
  <c r="AE15" i="1"/>
  <c r="AE27" i="1"/>
  <c r="AE81" i="1"/>
  <c r="AE9" i="1"/>
  <c r="AE69" i="1"/>
  <c r="AE45" i="1"/>
  <c r="AE75" i="1"/>
  <c r="AE39" i="1"/>
  <c r="AE52" i="1"/>
  <c r="AE64" i="1"/>
  <c r="AE14" i="1"/>
  <c r="AE86" i="1"/>
  <c r="AE4" i="1"/>
  <c r="AE25" i="1"/>
  <c r="AE56" i="1"/>
  <c r="AE76" i="1"/>
  <c r="AE26" i="1"/>
  <c r="AE36" i="1"/>
  <c r="AE67" i="1"/>
  <c r="AE16" i="1"/>
  <c r="AE88" i="1"/>
  <c r="AE38" i="1"/>
  <c r="AE8" i="1"/>
  <c r="AE28" i="1"/>
  <c r="AE49" i="1"/>
  <c r="AE59" i="1"/>
  <c r="AE80" i="1"/>
  <c r="AE19" i="1"/>
  <c r="AE50" i="1"/>
  <c r="AE60" i="1"/>
  <c r="AE91" i="1"/>
  <c r="AE20" i="1"/>
  <c r="AE30" i="1"/>
  <c r="AE40" i="1"/>
  <c r="AE61" i="1"/>
  <c r="AE71" i="1"/>
  <c r="AE92" i="1"/>
  <c r="M4" i="1" l="1"/>
  <c r="M5" i="1"/>
  <c r="M6" i="1"/>
  <c r="M7" i="1"/>
  <c r="M8" i="1"/>
  <c r="M10" i="1"/>
  <c r="M18" i="1"/>
  <c r="M19" i="1"/>
  <c r="M20" i="1"/>
  <c r="M21" i="1"/>
  <c r="M22" i="1"/>
  <c r="M26" i="1"/>
  <c r="M27" i="1"/>
  <c r="M28" i="1"/>
  <c r="M29" i="1"/>
  <c r="M30" i="1"/>
  <c r="M31" i="1"/>
  <c r="M32" i="1"/>
  <c r="M33" i="1"/>
  <c r="M34" i="1"/>
  <c r="M41" i="1"/>
  <c r="M42" i="1"/>
  <c r="M56" i="1"/>
  <c r="M57" i="1"/>
  <c r="M58" i="1"/>
  <c r="M67" i="1"/>
  <c r="M68" i="1"/>
  <c r="M69" i="1"/>
  <c r="M70" i="1"/>
  <c r="M77" i="1"/>
  <c r="M78" i="1"/>
  <c r="M79" i="1"/>
  <c r="M80" i="1"/>
  <c r="M81" i="1"/>
  <c r="M82" i="1"/>
  <c r="M86" i="1"/>
  <c r="M87" i="1"/>
  <c r="M91" i="1"/>
  <c r="M92" i="1"/>
  <c r="M93" i="1"/>
  <c r="M94" i="1"/>
  <c r="M14" i="1"/>
  <c r="M15" i="1"/>
  <c r="M16" i="1"/>
  <c r="M17" i="1"/>
  <c r="M40" i="1"/>
  <c r="M62" i="1"/>
  <c r="M63" i="1"/>
  <c r="M9" i="1"/>
  <c r="M50" i="1"/>
  <c r="M51" i="1"/>
  <c r="M52" i="1"/>
  <c r="M53" i="1"/>
  <c r="M54" i="1"/>
  <c r="M55" i="1"/>
  <c r="M74" i="1"/>
  <c r="M75" i="1"/>
  <c r="M76" i="1"/>
  <c r="M38" i="1"/>
  <c r="M39" i="1"/>
  <c r="M43" i="1"/>
  <c r="M44" i="1"/>
  <c r="M45" i="1"/>
  <c r="M46" i="1"/>
  <c r="M11" i="1"/>
  <c r="M12" i="1"/>
  <c r="M13" i="1"/>
  <c r="M23" i="1"/>
  <c r="M24" i="1"/>
  <c r="M25" i="1"/>
  <c r="M35" i="1"/>
  <c r="M36" i="1"/>
  <c r="M37" i="1"/>
  <c r="M47" i="1"/>
  <c r="M48" i="1"/>
  <c r="M49" i="1"/>
  <c r="M59" i="1"/>
  <c r="M60" i="1"/>
  <c r="M61" i="1"/>
  <c r="M64" i="1"/>
  <c r="M65" i="1"/>
  <c r="M66" i="1"/>
  <c r="M71" i="1"/>
  <c r="M72" i="1"/>
  <c r="M73" i="1"/>
  <c r="M83" i="1"/>
  <c r="M84" i="1"/>
  <c r="M85" i="1"/>
  <c r="M88" i="1"/>
  <c r="M89" i="1"/>
  <c r="M90" i="1"/>
  <c r="M95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  <c r="H23" i="1" l="1"/>
  <c r="H22" i="1"/>
  <c r="I22" i="1" s="1"/>
  <c r="H21" i="1"/>
  <c r="H20" i="1"/>
  <c r="H19" i="1"/>
  <c r="I19" i="1" s="1"/>
  <c r="H18" i="1"/>
  <c r="I18" i="1" s="1"/>
  <c r="H17" i="1"/>
  <c r="I17" i="1" s="1"/>
  <c r="H16" i="1"/>
  <c r="H15" i="1"/>
  <c r="H11" i="1"/>
  <c r="H14" i="1"/>
  <c r="I14" i="1" s="1"/>
  <c r="H13" i="1"/>
  <c r="H12" i="1"/>
  <c r="H10" i="1"/>
  <c r="I10" i="1" s="1"/>
  <c r="H8" i="1"/>
  <c r="H7" i="1"/>
  <c r="H6" i="1"/>
  <c r="H5" i="1"/>
  <c r="H4" i="1"/>
  <c r="H3" i="1"/>
  <c r="H2" i="1"/>
  <c r="H9" i="1"/>
  <c r="H24" i="1"/>
  <c r="I24" i="1" s="1"/>
  <c r="E23" i="1"/>
  <c r="E22" i="1"/>
  <c r="E21" i="1"/>
  <c r="E20" i="1"/>
  <c r="E19" i="1"/>
  <c r="E18" i="1"/>
  <c r="E17" i="1"/>
  <c r="E16" i="1"/>
  <c r="E15" i="1"/>
  <c r="E11" i="1"/>
  <c r="E14" i="1"/>
  <c r="E13" i="1"/>
  <c r="E12" i="1"/>
  <c r="E10" i="1"/>
  <c r="E8" i="1"/>
  <c r="E7" i="1"/>
  <c r="E6" i="1"/>
  <c r="E5" i="1"/>
  <c r="E4" i="1"/>
  <c r="E3" i="1"/>
  <c r="E2" i="1"/>
  <c r="E9" i="1"/>
  <c r="E24" i="1"/>
  <c r="I20" i="1" l="1"/>
  <c r="I6" i="1"/>
  <c r="I4" i="1"/>
  <c r="I7" i="1"/>
  <c r="I9" i="1"/>
  <c r="I2" i="1"/>
  <c r="I15" i="1"/>
  <c r="I3" i="1"/>
  <c r="I16" i="1"/>
  <c r="I8" i="1"/>
  <c r="I21" i="1"/>
  <c r="I13" i="1"/>
  <c r="I11" i="1"/>
  <c r="I5" i="1"/>
  <c r="I12" i="1"/>
  <c r="I23" i="1"/>
  <c r="M3" i="1"/>
</calcChain>
</file>

<file path=xl/sharedStrings.xml><?xml version="1.0" encoding="utf-8"?>
<sst xmlns="http://schemas.openxmlformats.org/spreadsheetml/2006/main" count="8" uniqueCount="6">
  <si>
    <t>AlSm-111</t>
  </si>
  <si>
    <t>Tc</t>
  </si>
  <si>
    <t>Tm</t>
  </si>
  <si>
    <t>Al-111</t>
  </si>
  <si>
    <t>Al-110</t>
  </si>
  <si>
    <t>Al-100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</si>
</sst>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7512810898637"/>
          <c:y val="5.4189997083697872E-2"/>
          <c:w val="0.71159630046244216"/>
          <c:h val="0.7402391367745698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Sheet1!$B$2:$B$24</c:f>
              <c:numCache>
                <c:formatCode>General</c:formatCode>
                <c:ptCount val="23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110</c:v>
                </c:pt>
                <c:pt idx="6">
                  <c:v>130</c:v>
                </c:pt>
                <c:pt idx="7">
                  <c:v>160</c:v>
                </c:pt>
                <c:pt idx="8">
                  <c:v>180</c:v>
                </c:pt>
                <c:pt idx="9">
                  <c:v>210</c:v>
                </c:pt>
                <c:pt idx="10">
                  <c:v>260</c:v>
                </c:pt>
                <c:pt idx="11">
                  <c:v>280</c:v>
                </c:pt>
                <c:pt idx="12">
                  <c:v>310</c:v>
                </c:pt>
                <c:pt idx="13">
                  <c:v>330</c:v>
                </c:pt>
                <c:pt idx="14">
                  <c:v>360</c:v>
                </c:pt>
                <c:pt idx="15">
                  <c:v>380</c:v>
                </c:pt>
                <c:pt idx="16">
                  <c:v>410</c:v>
                </c:pt>
                <c:pt idx="17">
                  <c:v>430</c:v>
                </c:pt>
                <c:pt idx="18">
                  <c:v>460</c:v>
                </c:pt>
                <c:pt idx="19">
                  <c:v>480</c:v>
                </c:pt>
                <c:pt idx="20">
                  <c:v>510</c:v>
                </c:pt>
                <c:pt idx="21">
                  <c:v>559</c:v>
                </c:pt>
                <c:pt idx="22">
                  <c:v>610</c:v>
                </c:pt>
              </c:numCache>
            </c:numRef>
          </c:xVal>
          <c:yVal>
            <c:numRef>
              <c:f>Sheet1!$I$2:$I$24</c:f>
              <c:numCache>
                <c:formatCode>General</c:formatCode>
                <c:ptCount val="23"/>
                <c:pt idx="0">
                  <c:v>2.2681293875346915</c:v>
                </c:pt>
                <c:pt idx="1">
                  <c:v>5.221404890178202</c:v>
                </c:pt>
                <c:pt idx="2">
                  <c:v>11.545816839818798</c:v>
                </c:pt>
                <c:pt idx="3">
                  <c:v>18.470109821798584</c:v>
                </c:pt>
                <c:pt idx="4">
                  <c:v>24.555939553608432</c:v>
                </c:pt>
                <c:pt idx="5">
                  <c:v>28.068711147948608</c:v>
                </c:pt>
                <c:pt idx="6">
                  <c:v>29.518016991297142</c:v>
                </c:pt>
                <c:pt idx="7">
                  <c:v>31.805567067274485</c:v>
                </c:pt>
                <c:pt idx="8">
                  <c:v>33.060764608371315</c:v>
                </c:pt>
                <c:pt idx="9">
                  <c:v>31.701735391628677</c:v>
                </c:pt>
                <c:pt idx="10">
                  <c:v>29.005093935626462</c:v>
                </c:pt>
                <c:pt idx="11">
                  <c:v>27.76616245337754</c:v>
                </c:pt>
                <c:pt idx="12">
                  <c:v>20.578597699958557</c:v>
                </c:pt>
                <c:pt idx="13">
                  <c:v>16.947200062163283</c:v>
                </c:pt>
                <c:pt idx="14">
                  <c:v>13.741566514711977</c:v>
                </c:pt>
                <c:pt idx="15">
                  <c:v>12.212231661831744</c:v>
                </c:pt>
                <c:pt idx="16">
                  <c:v>7.9380690900479536</c:v>
                </c:pt>
                <c:pt idx="17">
                  <c:v>8.9468932649299049</c:v>
                </c:pt>
                <c:pt idx="18">
                  <c:v>7.8113681102362182</c:v>
                </c:pt>
                <c:pt idx="19">
                  <c:v>6.5475283094947416</c:v>
                </c:pt>
                <c:pt idx="20">
                  <c:v>1.6414079983423124</c:v>
                </c:pt>
                <c:pt idx="21">
                  <c:v>1.6585958005249344</c:v>
                </c:pt>
                <c:pt idx="22">
                  <c:v>0.60145064369076107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B9-4756-882A-D2B2F1B63919}"/>
            </c:ext>
          </c:extLst>
        </c:ser>
        <c:ser>
          <c:idx val="1"/>
          <c:order val="1"/>
          <c:tx>
            <c:v>fitting</c:v>
          </c:tx>
          <c:spPr>
            <a:ln w="158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Sheet1!$M$3:$M$95</c:f>
              <c:numCache>
                <c:formatCode>General</c:formatCode>
                <c:ptCount val="93"/>
                <c:pt idx="0">
                  <c:v>3.9396274425512914</c:v>
                </c:pt>
                <c:pt idx="1">
                  <c:v>7.5871816557124294</c:v>
                </c:pt>
                <c:pt idx="2">
                  <c:v>10.949392267132357</c:v>
                </c:pt>
                <c:pt idx="3">
                  <c:v>14.033222940201991</c:v>
                </c:pt>
                <c:pt idx="4">
                  <c:v>16.84586878017571</c:v>
                </c:pt>
                <c:pt idx="5">
                  <c:v>19.39475300967915</c:v>
                </c:pt>
                <c:pt idx="6">
                  <c:v>21.687522865542046</c:v>
                </c:pt>
                <c:pt idx="7">
                  <c:v>23.732044667936531</c:v>
                </c:pt>
                <c:pt idx="8">
                  <c:v>25.536398012077832</c:v>
                </c:pt>
                <c:pt idx="9">
                  <c:v>27.108869032303332</c:v>
                </c:pt>
                <c:pt idx="10">
                  <c:v>28.457942688236336</c:v>
                </c:pt>
                <c:pt idx="11">
                  <c:v>29.592294023017608</c:v>
                </c:pt>
                <c:pt idx="12">
                  <c:v>30.520778344313545</c:v>
                </c:pt>
                <c:pt idx="13">
                  <c:v>31.252420280050814</c:v>
                </c:pt>
                <c:pt idx="14">
                  <c:v>31.796401662655686</c:v>
                </c:pt>
                <c:pt idx="15">
                  <c:v>32.16204819807426</c:v>
                </c:pt>
                <c:pt idx="16">
                  <c:v>32.358814879098766</c:v>
                </c:pt>
                <c:pt idx="17">
                  <c:v>32.39627010661993</c:v>
                </c:pt>
                <c:pt idx="18">
                  <c:v>32.28407848746258</c:v>
                </c:pt>
                <c:pt idx="19">
                  <c:v>32.031982283542249</c:v>
                </c:pt>
                <c:pt idx="20">
                  <c:v>31.649781494313768</c:v>
                </c:pt>
                <c:pt idx="21">
                  <c:v>31.147312562979408</c:v>
                </c:pt>
                <c:pt idx="22">
                  <c:v>30.534425706794469</c:v>
                </c:pt>
                <c:pt idx="23">
                  <c:v>29.820960883169366</c:v>
                </c:pt>
                <c:pt idx="24">
                  <c:v>29.01672241622725</c:v>
                </c:pt>
                <c:pt idx="25">
                  <c:v>28.131452323142184</c:v>
                </c:pt>
                <c:pt idx="26">
                  <c:v>27.174802396053014</c:v>
                </c:pt>
                <c:pt idx="27">
                  <c:v>26.156305113704086</c:v>
                </c:pt>
                <c:pt idx="28">
                  <c:v>25.085343477274993</c:v>
                </c:pt>
                <c:pt idx="29">
                  <c:v>23.971119887162391</c:v>
                </c:pt>
                <c:pt idx="30">
                  <c:v>22.822624201780737</c:v>
                </c:pt>
                <c:pt idx="31">
                  <c:v>21.648601145717077</c:v>
                </c:pt>
                <c:pt idx="32">
                  <c:v>20.457517262722583</c:v>
                </c:pt>
                <c:pt idx="33">
                  <c:v>19.257527638902356</c:v>
                </c:pt>
                <c:pt idx="34">
                  <c:v>18.056442652845227</c:v>
                </c:pt>
                <c:pt idx="35">
                  <c:v>16.861695042002619</c:v>
                </c:pt>
                <c:pt idx="36">
                  <c:v>15.680307607953303</c:v>
                </c:pt>
                <c:pt idx="37">
                  <c:v>14.518861916732497</c:v>
                </c:pt>
                <c:pt idx="38">
                  <c:v>13.38346838346965</c:v>
                </c:pt>
                <c:pt idx="39">
                  <c:v>12.279738162323094</c:v>
                </c:pt>
                <c:pt idx="40">
                  <c:v>11.212757292100271</c:v>
                </c:pt>
                <c:pt idx="41">
                  <c:v>10.187063573798289</c:v>
                </c:pt>
                <c:pt idx="42">
                  <c:v>9.2066266771819851</c:v>
                </c:pt>
                <c:pt idx="43">
                  <c:v>8.2748319878194607</c:v>
                </c:pt>
                <c:pt idx="44">
                  <c:v>7.3944687119007888</c:v>
                </c:pt>
                <c:pt idx="45">
                  <c:v>6.5677227516681391</c:v>
                </c:pt>
                <c:pt idx="46">
                  <c:v>5.7961748472188637</c:v>
                </c:pt>
                <c:pt idx="47">
                  <c:v>5.0808044485288413</c:v>
                </c:pt>
                <c:pt idx="48">
                  <c:v>4.4219997324626155</c:v>
                </c:pt>
                <c:pt idx="49">
                  <c:v>3.8195741110296986</c:v>
                </c:pt>
                <c:pt idx="50">
                  <c:v>3.272789487148593</c:v>
                </c:pt>
                <c:pt idx="51">
                  <c:v>2.7803864009931054</c:v>
                </c:pt>
                <c:pt idx="52">
                  <c:v>2.3406210725069365</c:v>
                </c:pt>
                <c:pt idx="53">
                  <c:v>1.9513091836140823</c:v>
                </c:pt>
                <c:pt idx="54">
                  <c:v>1.6098760579043323</c:v>
                </c:pt>
                <c:pt idx="55">
                  <c:v>1.3134126885013733</c:v>
                </c:pt>
                <c:pt idx="56">
                  <c:v>1.0587368406383357</c:v>
                </c:pt>
                <c:pt idx="57">
                  <c:v>0.84245822058334552</c:v>
                </c:pt>
                <c:pt idx="58">
                  <c:v>0.66104646590039995</c:v>
                </c:pt>
                <c:pt idx="59">
                  <c:v>0.5109004852515705</c:v>
                </c:pt>
                <c:pt idx="60">
                  <c:v>0.38841747347853506</c:v>
                </c:pt>
                <c:pt idx="61">
                  <c:v>0.29005976655517329</c:v>
                </c:pt>
                <c:pt idx="62">
                  <c:v>0.21241760020639291</c:v>
                </c:pt>
                <c:pt idx="63">
                  <c:v>0.1522658155629647</c:v>
                </c:pt>
                <c:pt idx="64">
                  <c:v>0.106612634593362</c:v>
                </c:pt>
                <c:pt idx="65">
                  <c:v>7.2738823830649127E-2</c:v>
                </c:pt>
                <c:pt idx="66">
                  <c:v>4.8225888041037439E-2</c:v>
                </c:pt>
                <c:pt idx="67">
                  <c:v>3.0972387891134337E-2</c:v>
                </c:pt>
                <c:pt idx="68">
                  <c:v>1.9198046717933341E-2</c:v>
                </c:pt>
                <c:pt idx="69">
                  <c:v>1.1435974727480416E-2</c:v>
                </c:pt>
                <c:pt idx="70">
                  <c:v>6.5140499374545897E-3</c:v>
                </c:pt>
                <c:pt idx="71">
                  <c:v>3.5271916099540862E-3</c:v>
                </c:pt>
                <c:pt idx="72">
                  <c:v>1.8028669218262483E-3</c:v>
                </c:pt>
                <c:pt idx="73">
                  <c:v>8.6260156672814776E-4</c:v>
                </c:pt>
                <c:pt idx="74">
                  <c:v>3.8244223822918869E-4</c:v>
                </c:pt>
                <c:pt idx="75">
                  <c:v>1.551888832893297E-4</c:v>
                </c:pt>
                <c:pt idx="76">
                  <c:v>5.6764403955826032E-5</c:v>
                </c:pt>
                <c:pt idx="77">
                  <c:v>1.836367164690827E-5</c:v>
                </c:pt>
                <c:pt idx="78">
                  <c:v>5.1296294198968038E-6</c:v>
                </c:pt>
                <c:pt idx="79">
                  <c:v>1.1997581515742196E-6</c:v>
                </c:pt>
                <c:pt idx="80">
                  <c:v>2.2572124913801541E-7</c:v>
                </c:pt>
                <c:pt idx="81">
                  <c:v>3.2389659188681699E-8</c:v>
                </c:pt>
                <c:pt idx="82">
                  <c:v>3.2978489330760181E-9</c:v>
                </c:pt>
                <c:pt idx="83">
                  <c:v>2.1547389878098469E-10</c:v>
                </c:pt>
                <c:pt idx="84">
                  <c:v>7.8215681457700656E-12</c:v>
                </c:pt>
                <c:pt idx="85">
                  <c:v>1.2730024622736611E-13</c:v>
                </c:pt>
                <c:pt idx="86">
                  <c:v>6.6566376825922504E-16</c:v>
                </c:pt>
                <c:pt idx="87">
                  <c:v>6.4650040110688587E-19</c:v>
                </c:pt>
                <c:pt idx="88">
                  <c:v>4.4250895307136452E-23</c:v>
                </c:pt>
                <c:pt idx="89">
                  <c:v>3.221922267057516E-29</c:v>
                </c:pt>
                <c:pt idx="90">
                  <c:v>3.5521532113838002E-39</c:v>
                </c:pt>
                <c:pt idx="91">
                  <c:v>3.7312208253292692E-58</c:v>
                </c:pt>
                <c:pt idx="92">
                  <c:v>1.1155558908504753E-108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D7-4F5E-8695-F84584CB8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</c:scatterChart>
      <c:valAx>
        <c:axId val="11163585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layout>
            <c:manualLayout>
              <c:xMode val="edge"/>
              <c:yMode val="edge"/>
              <c:x val="0.52614913520425333"/>
              <c:y val="0.91087999416739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layout>
            <c:manualLayout>
              <c:xMode val="edge"/>
              <c:yMode val="edge"/>
              <c:x val="6.1699720966831816E-2"/>
              <c:y val="0.32706401283172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Sheet1!$T$2:$T$27</c:f>
              <c:numCache>
                <c:formatCode>General</c:formatCode>
                <c:ptCount val="26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  <c:pt idx="9">
                  <c:v>220</c:v>
                </c:pt>
                <c:pt idx="10">
                  <c:v>250</c:v>
                </c:pt>
                <c:pt idx="11">
                  <c:v>270</c:v>
                </c:pt>
                <c:pt idx="12">
                  <c:v>300</c:v>
                </c:pt>
                <c:pt idx="13">
                  <c:v>320</c:v>
                </c:pt>
                <c:pt idx="14">
                  <c:v>350</c:v>
                </c:pt>
                <c:pt idx="15">
                  <c:v>370</c:v>
                </c:pt>
                <c:pt idx="16">
                  <c:v>400</c:v>
                </c:pt>
                <c:pt idx="17">
                  <c:v>420</c:v>
                </c:pt>
                <c:pt idx="18">
                  <c:v>450</c:v>
                </c:pt>
                <c:pt idx="19">
                  <c:v>470</c:v>
                </c:pt>
                <c:pt idx="20">
                  <c:v>500</c:v>
                </c:pt>
                <c:pt idx="21">
                  <c:v>520</c:v>
                </c:pt>
                <c:pt idx="22">
                  <c:v>550</c:v>
                </c:pt>
                <c:pt idx="23">
                  <c:v>570</c:v>
                </c:pt>
                <c:pt idx="24">
                  <c:v>600</c:v>
                </c:pt>
                <c:pt idx="25">
                  <c:v>620</c:v>
                </c:pt>
              </c:numCache>
            </c:numRef>
          </c:xVal>
          <c:yVal>
            <c:numRef>
              <c:f>Sheet1!$AA$2:$AA$27</c:f>
              <c:numCache>
                <c:formatCode>General</c:formatCode>
                <c:ptCount val="26"/>
                <c:pt idx="0">
                  <c:v>2.594268745360059</c:v>
                </c:pt>
                <c:pt idx="1">
                  <c:v>5.0757037861915366</c:v>
                </c:pt>
                <c:pt idx="2">
                  <c:v>11.126610244988864</c:v>
                </c:pt>
                <c:pt idx="3">
                  <c:v>14.377945141249562</c:v>
                </c:pt>
                <c:pt idx="4">
                  <c:v>20.509330257715558</c:v>
                </c:pt>
                <c:pt idx="5">
                  <c:v>31.292040792404173</c:v>
                </c:pt>
                <c:pt idx="6">
                  <c:v>34.446199888641424</c:v>
                </c:pt>
                <c:pt idx="7">
                  <c:v>38.330794357832218</c:v>
                </c:pt>
                <c:pt idx="8">
                  <c:v>43.122939866369705</c:v>
                </c:pt>
                <c:pt idx="9">
                  <c:v>43.552895322939861</c:v>
                </c:pt>
                <c:pt idx="10">
                  <c:v>44.445879732739414</c:v>
                </c:pt>
                <c:pt idx="11">
                  <c:v>40.12235125676105</c:v>
                </c:pt>
                <c:pt idx="12">
                  <c:v>37.553689680772088</c:v>
                </c:pt>
                <c:pt idx="13">
                  <c:v>32.159544084894534</c:v>
                </c:pt>
                <c:pt idx="14">
                  <c:v>28.596018930957676</c:v>
                </c:pt>
                <c:pt idx="15">
                  <c:v>25.770256124721598</c:v>
                </c:pt>
                <c:pt idx="16">
                  <c:v>21.736000000000001</c:v>
                </c:pt>
                <c:pt idx="17">
                  <c:v>20.206681514476614</c:v>
                </c:pt>
                <c:pt idx="18">
                  <c:v>14.600286350620426</c:v>
                </c:pt>
                <c:pt idx="19">
                  <c:v>10.445167037861914</c:v>
                </c:pt>
                <c:pt idx="20">
                  <c:v>7.8024529819351649</c:v>
                </c:pt>
                <c:pt idx="21">
                  <c:v>5.8661286519061964</c:v>
                </c:pt>
                <c:pt idx="22">
                  <c:v>3.715885609997525</c:v>
                </c:pt>
                <c:pt idx="23">
                  <c:v>3.07057513428534</c:v>
                </c:pt>
                <c:pt idx="24">
                  <c:v>1.5851578386753169</c:v>
                </c:pt>
                <c:pt idx="25">
                  <c:v>0.80003563474387518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6D-46B7-BED1-0079BF43D2D5}"/>
            </c:ext>
          </c:extLst>
        </c:ser>
        <c:ser>
          <c:idx val="1"/>
          <c:order val="1"/>
          <c:tx>
            <c:v>fitting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Sheet1!$AB$2:$AB$95</c:f>
              <c:numCache>
                <c:formatCode>General</c:formatCode>
                <c:ptCount val="9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</c:numCache>
            </c:numRef>
          </c:xVal>
          <c:yVal>
            <c:numRef>
              <c:f>Sheet1!$AE$2:$AE$95</c:f>
              <c:numCache>
                <c:formatCode>General</c:formatCode>
                <c:ptCount val="94"/>
                <c:pt idx="1">
                  <c:v>4.9937885469838834</c:v>
                </c:pt>
                <c:pt idx="2">
                  <c:v>8.8924007604476998</c:v>
                </c:pt>
                <c:pt idx="3">
                  <c:v>12.554468855670269</c:v>
                </c:pt>
                <c:pt idx="4">
                  <c:v>15.982488613691835</c:v>
                </c:pt>
                <c:pt idx="5">
                  <c:v>19.179163038443466</c:v>
                </c:pt>
                <c:pt idx="6">
                  <c:v>22.147407362727655</c:v>
                </c:pt>
                <c:pt idx="7">
                  <c:v>24.890353857357251</c:v>
                </c:pt>
                <c:pt idx="8">
                  <c:v>27.411356405905</c:v>
                </c:pt>
                <c:pt idx="9">
                  <c:v>29.713994804295268</c:v>
                </c:pt>
                <c:pt idx="10">
                  <c:v>31.802078741085037</c:v>
                </c:pt>
                <c:pt idx="11">
                  <c:v>33.679651410738629</c:v>
                </c:pt>
                <c:pt idx="12">
                  <c:v>35.350992708506936</c:v>
                </c:pt>
                <c:pt idx="13">
                  <c:v>36.820621951691706</c:v>
                </c:pt>
                <c:pt idx="14">
                  <c:v>38.093300068121472</c:v>
                </c:pt>
                <c:pt idx="15">
                  <c:v>39.174031188612908</c:v>
                </c:pt>
                <c:pt idx="16">
                  <c:v>40.068063576063274</c:v>
                </c:pt>
                <c:pt idx="17">
                  <c:v>40.780889819654739</c:v>
                </c:pt>
                <c:pt idx="18">
                  <c:v>41.318246218486159</c:v>
                </c:pt>
                <c:pt idx="19">
                  <c:v>41.68611127483797</c:v>
                </c:pt>
                <c:pt idx="20">
                  <c:v>41.890703213280851</c:v>
                </c:pt>
                <c:pt idx="21">
                  <c:v>41.938476438029305</c:v>
                </c:pt>
                <c:pt idx="22">
                  <c:v>41.836116837408383</c:v>
                </c:pt>
                <c:pt idx="23">
                  <c:v>41.59053584114217</c:v>
                </c:pt>
                <c:pt idx="24">
                  <c:v>41.208863133505133</c:v>
                </c:pt>
                <c:pt idx="25">
                  <c:v>40.698437923340393</c:v>
                </c:pt>
                <c:pt idx="26">
                  <c:v>40.066798670696457</c:v>
                </c:pt>
                <c:pt idx="27">
                  <c:v>39.321671169543606</c:v>
                </c:pt>
                <c:pt idx="28">
                  <c:v>38.470954886911144</c:v>
                </c:pt>
                <c:pt idx="29">
                  <c:v>37.522707461057998</c:v>
                </c:pt>
                <c:pt idx="30">
                  <c:v>36.485127265215105</c:v>
                </c:pt>
                <c:pt idx="31">
                  <c:v>35.366533949297299</c:v>
                </c:pt>
                <c:pt idx="32">
                  <c:v>34.175346880092484</c:v>
                </c:pt>
                <c:pt idx="33">
                  <c:v>32.920061411136558</c:v>
                </c:pt>
                <c:pt idx="34">
                  <c:v>31.609222927147169</c:v>
                </c:pt>
                <c:pt idx="35">
                  <c:v>30.251398624911417</c:v>
                </c:pt>
                <c:pt idx="36">
                  <c:v>28.855147013321204</c:v>
                </c:pt>
                <c:pt idx="37">
                  <c:v>27.428985140257723</c:v>
                </c:pt>
                <c:pt idx="38">
                  <c:v>25.981353583682179</c:v>
                </c:pt>
                <c:pt idx="39">
                  <c:v>24.520579279025345</c:v>
                </c:pt>
                <c:pt idx="40">
                  <c:v>23.054836295194388</c:v>
                </c:pt>
                <c:pt idx="41">
                  <c:v>21.592104717596992</c:v>
                </c:pt>
                <c:pt idx="42">
                  <c:v>20.140127848812561</c:v>
                </c:pt>
                <c:pt idx="43">
                  <c:v>18.706367996106753</c:v>
                </c:pt>
                <c:pt idx="44">
                  <c:v>17.297961179926151</c:v>
                </c:pt>
                <c:pt idx="45">
                  <c:v>15.921671168664925</c:v>
                </c:pt>
                <c:pt idx="46">
                  <c:v>14.583843321941911</c:v>
                </c:pt>
                <c:pt idx="47">
                  <c:v>13.290358806611541</c:v>
                </c:pt>
                <c:pt idx="48">
                  <c:v>12.046589835588172</c:v>
                </c:pt>
                <c:pt idx="49">
                  <c:v>10.857356667617481</c:v>
                </c:pt>
                <c:pt idx="50">
                  <c:v>9.7268871941037069</c:v>
                </c:pt>
                <c:pt idx="51">
                  <c:v>8.6587800240105057</c:v>
                </c:pt>
                <c:pt idx="52">
                  <c:v>7.6559720558964814</c:v>
                </c:pt>
                <c:pt idx="53">
                  <c:v>6.7207115926161114</c:v>
                </c:pt>
                <c:pt idx="54">
                  <c:v>5.8545381034222448</c:v>
                </c:pt>
                <c:pt idx="55">
                  <c:v>5.0582697634364679</c:v>
                </c:pt>
                <c:pt idx="56">
                  <c:v>4.3319998939983462</c:v>
                </c:pt>
                <c:pt idx="57">
                  <c:v>3.6751033806606412</c:v>
                </c:pt>
                <c:pt idx="58">
                  <c:v>3.0862540492990336</c:v>
                </c:pt>
                <c:pt idx="59">
                  <c:v>2.5634538254101966</c:v>
                </c:pt>
                <c:pt idx="60">
                  <c:v>2.1040742779676895</c:v>
                </c:pt>
                <c:pt idx="61">
                  <c:v>1.7049108491546403</c:v>
                </c:pt>
                <c:pt idx="62">
                  <c:v>1.3622496892011757</c:v>
                </c:pt>
                <c:pt idx="63">
                  <c:v>1.0719465495551121</c:v>
                </c:pt>
                <c:pt idx="64">
                  <c:v>0.82951664149843329</c:v>
                </c:pt>
                <c:pt idx="65">
                  <c:v>0.63023375266172033</c:v>
                </c:pt>
                <c:pt idx="66">
                  <c:v>0.46923625233198568</c:v>
                </c:pt>
                <c:pt idx="67">
                  <c:v>0.34163694195642752</c:v>
                </c:pt>
                <c:pt idx="68">
                  <c:v>0.24263306788151184</c:v>
                </c:pt>
                <c:pt idx="69">
                  <c:v>0.16761227208384805</c:v>
                </c:pt>
                <c:pt idx="70">
                  <c:v>0.11224989025635837</c:v>
                </c:pt>
                <c:pt idx="71">
                  <c:v>7.2592901953654795E-2</c:v>
                </c:pt>
                <c:pt idx="72">
                  <c:v>4.5126083697321517E-2</c:v>
                </c:pt>
                <c:pt idx="73">
                  <c:v>2.681659164314017E-2</c:v>
                </c:pt>
                <c:pt idx="74">
                  <c:v>1.5134355402664971E-2</c:v>
                </c:pt>
                <c:pt idx="75">
                  <c:v>8.0472962160479094E-3</c:v>
                </c:pt>
                <c:pt idx="76">
                  <c:v>3.9924093927700072E-3</c:v>
                </c:pt>
                <c:pt idx="77">
                  <c:v>1.8259889673600017E-3</c:v>
                </c:pt>
                <c:pt idx="78">
                  <c:v>7.5842517471282479E-4</c:v>
                </c:pt>
                <c:pt idx="79">
                  <c:v>2.8068005127373141E-4</c:v>
                </c:pt>
                <c:pt idx="80">
                  <c:v>9.0316068758353185E-5</c:v>
                </c:pt>
                <c:pt idx="81">
                  <c:v>2.4472249536242837E-5</c:v>
                </c:pt>
                <c:pt idx="82">
                  <c:v>5.3506811654834344E-6</c:v>
                </c:pt>
                <c:pt idx="83">
                  <c:v>8.9065906483865458E-7</c:v>
                </c:pt>
                <c:pt idx="84">
                  <c:v>1.040480798701725E-7</c:v>
                </c:pt>
                <c:pt idx="85">
                  <c:v>7.5848719750403431E-9</c:v>
                </c:pt>
                <c:pt idx="86">
                  <c:v>2.8930778642251776E-10</c:v>
                </c:pt>
                <c:pt idx="87">
                  <c:v>4.3787284054056517E-12</c:v>
                </c:pt>
                <c:pt idx="88">
                  <c:v>1.6590249586268353E-14</c:v>
                </c:pt>
                <c:pt idx="89">
                  <c:v>6.8711891669973147E-18</c:v>
                </c:pt>
                <c:pt idx="90">
                  <c:v>5.9392459482074636E-23</c:v>
                </c:pt>
                <c:pt idx="91">
                  <c:v>2.2552046638906391E-31</c:v>
                </c:pt>
                <c:pt idx="92">
                  <c:v>3.539878614542454E-48</c:v>
                </c:pt>
                <c:pt idx="93">
                  <c:v>1.7783510166263289E-98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6D-46B7-BED1-0079BF43D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</c:scatterChart>
      <c:valAx>
        <c:axId val="11163585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Sheet1!$AH$2:$AH$22</c:f>
              <c:numCache>
                <c:formatCode>General</c:formatCode>
                <c:ptCount val="21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150</c:v>
                </c:pt>
                <c:pt idx="10">
                  <c:v>200</c:v>
                </c:pt>
                <c:pt idx="11">
                  <c:v>240</c:v>
                </c:pt>
                <c:pt idx="12">
                  <c:v>250</c:v>
                </c:pt>
                <c:pt idx="13">
                  <c:v>260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  <c:pt idx="19">
                  <c:v>550</c:v>
                </c:pt>
                <c:pt idx="20">
                  <c:v>600</c:v>
                </c:pt>
              </c:numCache>
            </c:numRef>
          </c:xVal>
          <c:yVal>
            <c:numRef>
              <c:f>Sheet1!$AO$2:$AO$22</c:f>
              <c:numCache>
                <c:formatCode>General</c:formatCode>
                <c:ptCount val="21"/>
                <c:pt idx="0">
                  <c:v>4.5269144010822391</c:v>
                </c:pt>
                <c:pt idx="1">
                  <c:v>8.9325054917647506</c:v>
                </c:pt>
                <c:pt idx="2">
                  <c:v>16.035133225256683</c:v>
                </c:pt>
                <c:pt idx="3">
                  <c:v>18.409129013038477</c:v>
                </c:pt>
                <c:pt idx="4">
                  <c:v>22.714528955269692</c:v>
                </c:pt>
                <c:pt idx="5">
                  <c:v>29.323626840798561</c:v>
                </c:pt>
                <c:pt idx="6">
                  <c:v>36.289880284324731</c:v>
                </c:pt>
                <c:pt idx="7">
                  <c:v>45.546601820675903</c:v>
                </c:pt>
                <c:pt idx="8">
                  <c:v>47.575019744772838</c:v>
                </c:pt>
                <c:pt idx="9">
                  <c:v>46.082387662634581</c:v>
                </c:pt>
                <c:pt idx="10">
                  <c:v>53.371477740366629</c:v>
                </c:pt>
                <c:pt idx="11">
                  <c:v>59.127851907275783</c:v>
                </c:pt>
                <c:pt idx="12">
                  <c:v>57.764861578750477</c:v>
                </c:pt>
                <c:pt idx="13">
                  <c:v>58.735422815258204</c:v>
                </c:pt>
                <c:pt idx="14">
                  <c:v>52.690332959221848</c:v>
                </c:pt>
                <c:pt idx="15">
                  <c:v>42.638822380180407</c:v>
                </c:pt>
                <c:pt idx="16">
                  <c:v>27.324627447312636</c:v>
                </c:pt>
                <c:pt idx="17">
                  <c:v>19.204498690609803</c:v>
                </c:pt>
                <c:pt idx="18">
                  <c:v>12.892872396807586</c:v>
                </c:pt>
                <c:pt idx="19">
                  <c:v>8.9013009103379499</c:v>
                </c:pt>
                <c:pt idx="20">
                  <c:v>2.8770658574773802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0-4FC1-80CE-24930D1A78FB}"/>
            </c:ext>
          </c:extLst>
        </c:ser>
        <c:ser>
          <c:idx val="1"/>
          <c:order val="1"/>
          <c:tx>
            <c:v>fitting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Sheet1!$AP$3:$AP$95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Sheet1!$AS$3:$AS$95</c:f>
              <c:numCache>
                <c:formatCode>General</c:formatCode>
                <c:ptCount val="93"/>
                <c:pt idx="0">
                  <c:v>5.0726141137855318</c:v>
                </c:pt>
                <c:pt idx="1">
                  <c:v>9.8817631717453782</c:v>
                </c:pt>
                <c:pt idx="2">
                  <c:v>14.428775378016283</c:v>
                </c:pt>
                <c:pt idx="3">
                  <c:v>18.715186601862889</c:v>
                </c:pt>
                <c:pt idx="4">
                  <c:v>22.742747951765477</c:v>
                </c:pt>
                <c:pt idx="5">
                  <c:v>26.513433360705125</c:v>
                </c:pt>
                <c:pt idx="6">
                  <c:v>30.029447154689354</c:v>
                </c:pt>
                <c:pt idx="7">
                  <c:v>33.293231573203869</c:v>
                </c:pt>
                <c:pt idx="8">
                  <c:v>36.307474206652486</c:v>
                </c:pt>
                <c:pt idx="9">
                  <c:v>39.075115311940301</c:v>
                </c:pt>
                <c:pt idx="10">
                  <c:v>41.599354963156692</c:v>
                </c:pt>
                <c:pt idx="11">
                  <c:v>43.883659989815961</c:v>
                </c:pt>
                <c:pt idx="12">
                  <c:v>45.931770650302205</c:v>
                </c:pt>
                <c:pt idx="13">
                  <c:v>47.747706983042427</c:v>
                </c:pt>
                <c:pt idx="14">
                  <c:v>49.335774772488904</c:v>
                </c:pt>
                <c:pt idx="15">
                  <c:v>50.700571061238179</c:v>
                </c:pt>
                <c:pt idx="16">
                  <c:v>51.846989133547382</c:v>
                </c:pt>
                <c:pt idx="17">
                  <c:v>52.780222889150878</c:v>
                </c:pt>
                <c:pt idx="18">
                  <c:v>53.505770519645502</c:v>
                </c:pt>
                <c:pt idx="19">
                  <c:v>54.029437392831049</c:v>
                </c:pt>
                <c:pt idx="20">
                  <c:v>54.357338043306278</c:v>
                </c:pt>
                <c:pt idx="21">
                  <c:v>54.495897160375584</c:v>
                </c:pt>
                <c:pt idx="22">
                  <c:v>54.45184945699156</c:v>
                </c:pt>
                <c:pt idx="23">
                  <c:v>54.232238296116478</c:v>
                </c:pt>
                <c:pt idx="24">
                  <c:v>53.844412943646624</c:v>
                </c:pt>
                <c:pt idx="25">
                  <c:v>53.29602431001895</c:v>
                </c:pt>
                <c:pt idx="26">
                  <c:v>52.595019035974616</c:v>
                </c:pt>
                <c:pt idx="27">
                  <c:v>51.749631771858034</c:v>
                </c:pt>
                <c:pt idx="28">
                  <c:v>50.768375494508199</c:v>
                </c:pt>
                <c:pt idx="29">
                  <c:v>49.660029701494409</c:v>
                </c:pt>
                <c:pt idx="30">
                  <c:v>48.433626319467145</c:v>
                </c:pt>
                <c:pt idx="31">
                  <c:v>47.098433162069007</c:v>
                </c:pt>
                <c:pt idx="32">
                  <c:v>45.663934773582625</c:v>
                </c:pt>
                <c:pt idx="33">
                  <c:v>44.139810497727389</c:v>
                </c:pt>
                <c:pt idx="34">
                  <c:v>42.535909617269049</c:v>
                </c:pt>
                <c:pt idx="35">
                  <c:v>40.862223419945259</c:v>
                </c:pt>
                <c:pt idx="36">
                  <c:v>39.128854060280268</c:v>
                </c:pt>
                <c:pt idx="37">
                  <c:v>37.345980105864115</c:v>
                </c:pt>
                <c:pt idx="38">
                  <c:v>35.523818681376355</c:v>
                </c:pt>
                <c:pt idx="39">
                  <c:v>33.672584154870236</c:v>
                </c:pt>
                <c:pt idx="40">
                  <c:v>31.802443349472757</c:v>
                </c:pt>
                <c:pt idx="41">
                  <c:v>29.92346731061226</c:v>
                </c:pt>
                <c:pt idx="42">
                  <c:v>28.04557971507467</c:v>
                </c:pt>
                <c:pt idx="43">
                  <c:v>26.17850207451286</c:v>
                </c:pt>
                <c:pt idx="44">
                  <c:v>24.331695963322474</c:v>
                </c:pt>
                <c:pt idx="45">
                  <c:v>22.514302589766604</c:v>
                </c:pt>
                <c:pt idx="46">
                  <c:v>20.735080130396359</c:v>
                </c:pt>
                <c:pt idx="47">
                  <c:v>19.002339361405209</c:v>
                </c:pt>
                <c:pt idx="48">
                  <c:v>17.323878246398863</c:v>
                </c:pt>
                <c:pt idx="49">
                  <c:v>15.706916277442719</c:v>
                </c:pt>
                <c:pt idx="50">
                  <c:v>14.158029513740784</c:v>
                </c:pt>
                <c:pt idx="51">
                  <c:v>12.683087417573251</c:v>
                </c:pt>
                <c:pt idx="52">
                  <c:v>11.287192746719489</c:v>
                </c:pt>
                <c:pt idx="53">
                  <c:v>9.9746259216958642</c:v>
                </c:pt>
                <c:pt idx="54">
                  <c:v>8.7487954382935911</c:v>
                </c:pt>
                <c:pt idx="55">
                  <c:v>7.6121960327799476</c:v>
                </c:pt>
                <c:pt idx="56">
                  <c:v>6.5663764182824123</c:v>
                </c:pt>
                <c:pt idx="57">
                  <c:v>5.6119184835819578</c:v>
                </c:pt>
                <c:pt idx="58">
                  <c:v>4.7484298647216141</c:v>
                </c:pt>
                <c:pt idx="59">
                  <c:v>3.9745517481762831</c:v>
                </c:pt>
                <c:pt idx="60">
                  <c:v>3.2879836226458528</c:v>
                </c:pt>
                <c:pt idx="61">
                  <c:v>2.6855264445101601</c:v>
                </c:pt>
                <c:pt idx="62">
                  <c:v>2.163145299394575</c:v>
                </c:pt>
                <c:pt idx="63">
                  <c:v>1.7160521108594857</c:v>
                </c:pt>
                <c:pt idx="64">
                  <c:v>1.3388082532321568</c:v>
                </c:pt>
                <c:pt idx="65">
                  <c:v>1.0254460634062905</c:v>
                </c:pt>
                <c:pt idx="66">
                  <c:v>0.76960722291451789</c:v>
                </c:pt>
                <c:pt idx="67">
                  <c:v>0.56469482141430793</c:v>
                </c:pt>
                <c:pt idx="68">
                  <c:v>0.40403466428675666</c:v>
                </c:pt>
                <c:pt idx="69">
                  <c:v>0.28104012822627283</c:v>
                </c:pt>
                <c:pt idx="70">
                  <c:v>0.18937371165225481</c:v>
                </c:pt>
                <c:pt idx="71">
                  <c:v>0.12309751982813183</c:v>
                </c:pt>
                <c:pt idx="72">
                  <c:v>7.680444884834188E-2</c:v>
                </c:pt>
                <c:pt idx="73">
                  <c:v>4.5721990095991719E-2</c:v>
                </c:pt>
                <c:pt idx="74">
                  <c:v>2.5781565676231761E-2</c:v>
                </c:pt>
                <c:pt idx="75">
                  <c:v>1.3648279476951311E-2</c:v>
                </c:pt>
                <c:pt idx="76">
                  <c:v>6.7089777985003124E-3</c:v>
                </c:pt>
                <c:pt idx="77">
                  <c:v>3.0204288558642505E-3</c:v>
                </c:pt>
                <c:pt idx="78">
                  <c:v>1.2238661962053407E-3</c:v>
                </c:pt>
                <c:pt idx="79">
                  <c:v>4.3640524543611014E-4</c:v>
                </c:pt>
                <c:pt idx="80">
                  <c:v>1.3296832452717292E-4</c:v>
                </c:pt>
                <c:pt idx="81">
                  <c:v>3.3283198184711798E-5</c:v>
                </c:pt>
                <c:pt idx="82">
                  <c:v>6.4859864556542634E-6</c:v>
                </c:pt>
                <c:pt idx="83">
                  <c:v>9.1251712149366711E-7</c:v>
                </c:pt>
                <c:pt idx="84">
                  <c:v>8.3093302279799955E-8</c:v>
                </c:pt>
                <c:pt idx="85">
                  <c:v>4.1545225683643069E-9</c:v>
                </c:pt>
                <c:pt idx="86">
                  <c:v>8.797419412767256E-11</c:v>
                </c:pt>
                <c:pt idx="87">
                  <c:v>5.1053828531046633E-13</c:v>
                </c:pt>
                <c:pt idx="88">
                  <c:v>3.6852106931507431E-16</c:v>
                </c:pt>
                <c:pt idx="89">
                  <c:v>6.6877508164901787E-21</c:v>
                </c:pt>
                <c:pt idx="90">
                  <c:v>6.8191883649780908E-29</c:v>
                </c:pt>
                <c:pt idx="91">
                  <c:v>2.9529800393033951E-45</c:v>
                </c:pt>
                <c:pt idx="92">
                  <c:v>7.5358599171958207E-98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0-4FC1-80CE-24930D1A7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</c:scatterChart>
      <c:valAx>
        <c:axId val="11163585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Sheet1!$AV$2:$AV$14</c:f>
              <c:numCache>
                <c:formatCode>General</c:formatCode>
                <c:ptCount val="13"/>
                <c:pt idx="0">
                  <c:v>10.700000000000045</c:v>
                </c:pt>
                <c:pt idx="1">
                  <c:v>50.700000000000045</c:v>
                </c:pt>
                <c:pt idx="2">
                  <c:v>100.70000000000005</c:v>
                </c:pt>
                <c:pt idx="3">
                  <c:v>150.70000000000005</c:v>
                </c:pt>
                <c:pt idx="4">
                  <c:v>200.70000000000005</c:v>
                </c:pt>
                <c:pt idx="5">
                  <c:v>250.70000000000005</c:v>
                </c:pt>
                <c:pt idx="6">
                  <c:v>300.70000000000005</c:v>
                </c:pt>
                <c:pt idx="7">
                  <c:v>350.70000000000005</c:v>
                </c:pt>
                <c:pt idx="8">
                  <c:v>400.70000000000005</c:v>
                </c:pt>
                <c:pt idx="9">
                  <c:v>450.70000000000005</c:v>
                </c:pt>
                <c:pt idx="10">
                  <c:v>500.70000000000005</c:v>
                </c:pt>
                <c:pt idx="11">
                  <c:v>550.70000000000005</c:v>
                </c:pt>
                <c:pt idx="12">
                  <c:v>600.70000000000005</c:v>
                </c:pt>
              </c:numCache>
            </c:numRef>
          </c:xVal>
          <c:yVal>
            <c:numRef>
              <c:f>Sheet1!$BC$2:$BC$14</c:f>
              <c:numCache>
                <c:formatCode>General</c:formatCode>
                <c:ptCount val="13"/>
                <c:pt idx="0">
                  <c:v>1.6666776568708779</c:v>
                </c:pt>
                <c:pt idx="1">
                  <c:v>11.561214107562511</c:v>
                </c:pt>
                <c:pt idx="2">
                  <c:v>29.77980287859825</c:v>
                </c:pt>
                <c:pt idx="3">
                  <c:v>37.269843117850805</c:v>
                </c:pt>
                <c:pt idx="4">
                  <c:v>42.03429963129588</c:v>
                </c:pt>
                <c:pt idx="5">
                  <c:v>42.227108209586305</c:v>
                </c:pt>
                <c:pt idx="6">
                  <c:v>34.999106025388876</c:v>
                </c:pt>
                <c:pt idx="7">
                  <c:v>33.208698372966204</c:v>
                </c:pt>
                <c:pt idx="8">
                  <c:v>27.482598862613358</c:v>
                </c:pt>
                <c:pt idx="9">
                  <c:v>17.302527035198494</c:v>
                </c:pt>
                <c:pt idx="10">
                  <c:v>11.707700318829193</c:v>
                </c:pt>
                <c:pt idx="11">
                  <c:v>9.5851452733996592</c:v>
                </c:pt>
                <c:pt idx="12">
                  <c:v>7.1559713959630145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DE-48BE-A85A-3B75F83873B4}"/>
            </c:ext>
          </c:extLst>
        </c:ser>
        <c:ser>
          <c:idx val="1"/>
          <c:order val="1"/>
          <c:tx>
            <c:v>fitting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Sheet1!$BD$3:$BD$95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Sheet1!$BG$3:$BG$95</c:f>
              <c:numCache>
                <c:formatCode>General</c:formatCode>
                <c:ptCount val="93"/>
                <c:pt idx="0">
                  <c:v>5.2451129600637536</c:v>
                </c:pt>
                <c:pt idx="1">
                  <c:v>8.6967495704722158</c:v>
                </c:pt>
                <c:pt idx="2">
                  <c:v>11.970829486298099</c:v>
                </c:pt>
                <c:pt idx="3">
                  <c:v>15.067888634823454</c:v>
                </c:pt>
                <c:pt idx="4">
                  <c:v>17.988600010571641</c:v>
                </c:pt>
                <c:pt idx="5">
                  <c:v>20.733779489039794</c:v>
                </c:pt>
                <c:pt idx="6">
                  <c:v>23.304391712376599</c:v>
                </c:pt>
                <c:pt idx="7">
                  <c:v>25.701556031188542</c:v>
                </c:pt>
                <c:pt idx="8">
                  <c:v>27.926552484341872</c:v>
                </c:pt>
                <c:pt idx="9">
                  <c:v>29.980827796092111</c:v>
                </c:pt>
                <c:pt idx="10">
                  <c:v>31.866001367109938</c:v>
                </c:pt>
                <c:pt idx="11">
                  <c:v>33.583871232961719</c:v>
                </c:pt>
                <c:pt idx="12">
                  <c:v>35.136419960336809</c:v>
                </c:pt>
                <c:pt idx="13">
                  <c:v>36.525820447774628</c:v>
                </c:pt>
                <c:pt idx="14">
                  <c:v>37.754441593823557</c:v>
                </c:pt>
                <c:pt idx="15">
                  <c:v>38.824853791448348</c:v>
                </c:pt>
                <c:pt idx="16">
                  <c:v>39.739834203084641</c:v>
                </c:pt>
                <c:pt idx="17">
                  <c:v>40.502371766012317</c:v>
                </c:pt>
                <c:pt idx="18">
                  <c:v>41.115671872679485</c:v>
                </c:pt>
                <c:pt idx="19">
                  <c:v>41.583160665259221</c:v>
                </c:pt>
                <c:pt idx="20">
                  <c:v>41.908488878063565</c:v>
                </c:pt>
                <c:pt idx="21">
                  <c:v>42.095535155491504</c:v>
                </c:pt>
                <c:pt idx="22">
                  <c:v>42.148408766964671</c:v>
                </c:pt>
                <c:pt idx="23">
                  <c:v>42.071451633840724</c:v>
                </c:pt>
                <c:pt idx="24">
                  <c:v>41.869239576625297</c:v>
                </c:pt>
                <c:pt idx="25">
                  <c:v>41.546582683989882</c:v>
                </c:pt>
                <c:pt idx="26">
                  <c:v>41.10852469820945</c:v>
                </c:pt>
                <c:pt idx="27">
                  <c:v>40.56034130475431</c:v>
                </c:pt>
                <c:pt idx="28">
                  <c:v>39.907537207012865</c:v>
                </c:pt>
                <c:pt idx="29">
                  <c:v>39.155841860627866</c:v>
                </c:pt>
                <c:pt idx="30">
                  <c:v>38.31120373585955</c:v>
                </c:pt>
                <c:pt idx="31">
                  <c:v>37.379782970950956</c:v>
                </c:pt>
                <c:pt idx="32">
                  <c:v>36.367942274899519</c:v>
                </c:pt>
                <c:pt idx="33">
                  <c:v>35.282235934621056</c:v>
                </c:pt>
                <c:pt idx="34">
                  <c:v>34.129396779558128</c:v>
                </c:pt>
                <c:pt idx="35">
                  <c:v>32.916320956721968</c:v>
                </c:pt>
                <c:pt idx="36">
                  <c:v>31.650050371414089</c:v>
                </c:pt>
                <c:pt idx="37">
                  <c:v>30.337752653957953</c:v>
                </c:pt>
                <c:pt idx="38">
                  <c:v>28.986698521266863</c:v>
                </c:pt>
                <c:pt idx="39">
                  <c:v>27.604236414630506</c:v>
                </c:pt>
                <c:pt idx="40">
                  <c:v>26.197764312444793</c:v>
                </c:pt>
                <c:pt idx="41">
                  <c:v>24.774698639534503</c:v>
                </c:pt>
                <c:pt idx="42">
                  <c:v>23.342440224086097</c:v>
                </c:pt>
                <c:pt idx="43">
                  <c:v>21.908337289937759</c:v>
                </c:pt>
                <c:pt idx="44">
                  <c:v>20.479645517020202</c:v>
                </c:pt>
                <c:pt idx="45">
                  <c:v>19.063485257073363</c:v>
                </c:pt>
                <c:pt idx="46">
                  <c:v>17.666796056325357</c:v>
                </c:pt>
                <c:pt idx="47">
                  <c:v>16.296288712479498</c:v>
                </c:pt>
                <c:pt idx="48">
                  <c:v>14.958395180840055</c:v>
                </c:pt>
                <c:pt idx="49">
                  <c:v>13.659216744210797</c:v>
                </c:pt>
                <c:pt idx="50">
                  <c:v>12.404470973478977</c:v>
                </c:pt>
                <c:pt idx="51">
                  <c:v>11.199438130214068</c:v>
                </c:pt>
                <c:pt idx="52">
                  <c:v>10.048907798184842</c:v>
                </c:pt>
                <c:pt idx="53">
                  <c:v>8.9571266755816321</c:v>
                </c:pt>
                <c:pt idx="54">
                  <c:v>7.9277486109810118</c:v>
                </c:pt>
                <c:pt idx="55">
                  <c:v>6.9637881193976359</c:v>
                </c:pt>
                <c:pt idx="56">
                  <c:v>6.0675787641615013</c:v>
                </c:pt>
                <c:pt idx="57">
                  <c:v>5.2407379279038562</c:v>
                </c:pt>
                <c:pt idx="58">
                  <c:v>4.484139611444685</c:v>
                </c:pt>
                <c:pt idx="59">
                  <c:v>3.7978969801709734</c:v>
                </c:pt>
                <c:pt idx="60">
                  <c:v>3.1813564082764474</c:v>
                </c:pt>
                <c:pt idx="61">
                  <c:v>2.6331047341202121</c:v>
                </c:pt>
                <c:pt idx="62">
                  <c:v>2.1509913148206894</c:v>
                </c:pt>
                <c:pt idx="63">
                  <c:v>1.7321662333795365</c:v>
                </c:pt>
                <c:pt idx="64">
                  <c:v>1.373135645246687</c:v>
                </c:pt>
                <c:pt idx="65">
                  <c:v>1.0698347332222566</c:v>
                </c:pt>
                <c:pt idx="66">
                  <c:v>0.81771805464338787</c:v>
                </c:pt>
                <c:pt idx="67">
                  <c:v>0.61186620645896972</c:v>
                </c:pt>
                <c:pt idx="68">
                  <c:v>0.44710670968021998</c:v>
                </c:pt>
                <c:pt idx="69">
                  <c:v>0.31814585295622622</c:v>
                </c:pt>
                <c:pt idx="70">
                  <c:v>0.2197069916067122</c:v>
                </c:pt>
                <c:pt idx="71">
                  <c:v>0.14666956450682953</c:v>
                </c:pt>
                <c:pt idx="72">
                  <c:v>9.4201999262575886E-2</c:v>
                </c:pt>
                <c:pt idx="73">
                  <c:v>5.7880902454608842E-2</c:v>
                </c:pt>
                <c:pt idx="74">
                  <c:v>3.3788691569514952E-2</c:v>
                </c:pt>
                <c:pt idx="75">
                  <c:v>1.8582355036097557E-2</c:v>
                </c:pt>
                <c:pt idx="76">
                  <c:v>9.5275470573319455E-3</c:v>
                </c:pt>
                <c:pt idx="77">
                  <c:v>4.4948755060035851E-3</c:v>
                </c:pt>
                <c:pt idx="78">
                  <c:v>1.9189914665800334E-3</c:v>
                </c:pt>
                <c:pt idx="79">
                  <c:v>7.2561699223415237E-4</c:v>
                </c:pt>
                <c:pt idx="80">
                  <c:v>2.3624185597996694E-4</c:v>
                </c:pt>
                <c:pt idx="81">
                  <c:v>6.3766628640167576E-5</c:v>
                </c:pt>
                <c:pt idx="82">
                  <c:v>1.3548694985874383E-5</c:v>
                </c:pt>
                <c:pt idx="83">
                  <c:v>2.1064304085075756E-6</c:v>
                </c:pt>
                <c:pt idx="84">
                  <c:v>2.1546888913044342E-7</c:v>
                </c:pt>
                <c:pt idx="85">
                  <c:v>1.2346537465913488E-8</c:v>
                </c:pt>
                <c:pt idx="86">
                  <c:v>3.068875507642039E-10</c:v>
                </c:pt>
                <c:pt idx="87">
                  <c:v>2.1469266137960209E-12</c:v>
                </c:pt>
                <c:pt idx="88">
                  <c:v>1.909646113795299E-15</c:v>
                </c:pt>
                <c:pt idx="89">
                  <c:v>4.2049243314903485E-20</c:v>
                </c:pt>
                <c:pt idx="90">
                  <c:v>4.2170889065375875E-28</c:v>
                </c:pt>
                <c:pt idx="91">
                  <c:v>4.2997425570714695E-45</c:v>
                </c:pt>
                <c:pt idx="92">
                  <c:v>4.7538025286794074E-106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DE-48BE-A85A-3B75F8387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</c:scatterChart>
      <c:valAx>
        <c:axId val="11163585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71193837456709"/>
          <c:y val="5.476041810563153E-2"/>
          <c:w val="0.75467859416981165"/>
          <c:h val="0.70077929732467648"/>
        </c:manualLayout>
      </c:layout>
      <c:scatterChart>
        <c:scatterStyle val="lineMarker"/>
        <c:varyColors val="0"/>
        <c:ser>
          <c:idx val="0"/>
          <c:order val="0"/>
          <c:tx>
            <c:v>Al-111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Sheet1!$B$2:$B$24</c:f>
              <c:numCache>
                <c:formatCode>General</c:formatCode>
                <c:ptCount val="23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110</c:v>
                </c:pt>
                <c:pt idx="6">
                  <c:v>130</c:v>
                </c:pt>
                <c:pt idx="7">
                  <c:v>160</c:v>
                </c:pt>
                <c:pt idx="8">
                  <c:v>180</c:v>
                </c:pt>
                <c:pt idx="9">
                  <c:v>210</c:v>
                </c:pt>
                <c:pt idx="10">
                  <c:v>260</c:v>
                </c:pt>
                <c:pt idx="11">
                  <c:v>280</c:v>
                </c:pt>
                <c:pt idx="12">
                  <c:v>310</c:v>
                </c:pt>
                <c:pt idx="13">
                  <c:v>330</c:v>
                </c:pt>
                <c:pt idx="14">
                  <c:v>360</c:v>
                </c:pt>
                <c:pt idx="15">
                  <c:v>380</c:v>
                </c:pt>
                <c:pt idx="16">
                  <c:v>410</c:v>
                </c:pt>
                <c:pt idx="17">
                  <c:v>430</c:v>
                </c:pt>
                <c:pt idx="18">
                  <c:v>460</c:v>
                </c:pt>
                <c:pt idx="19">
                  <c:v>480</c:v>
                </c:pt>
                <c:pt idx="20">
                  <c:v>510</c:v>
                </c:pt>
                <c:pt idx="21">
                  <c:v>559</c:v>
                </c:pt>
                <c:pt idx="22">
                  <c:v>610</c:v>
                </c:pt>
              </c:numCache>
            </c:numRef>
          </c:xVal>
          <c:yVal>
            <c:numRef>
              <c:f>Sheet1!$I$2:$I$24</c:f>
              <c:numCache>
                <c:formatCode>General</c:formatCode>
                <c:ptCount val="23"/>
                <c:pt idx="0">
                  <c:v>2.2681293875346915</c:v>
                </c:pt>
                <c:pt idx="1">
                  <c:v>5.221404890178202</c:v>
                </c:pt>
                <c:pt idx="2">
                  <c:v>11.545816839818798</c:v>
                </c:pt>
                <c:pt idx="3">
                  <c:v>18.470109821798584</c:v>
                </c:pt>
                <c:pt idx="4">
                  <c:v>24.555939553608432</c:v>
                </c:pt>
                <c:pt idx="5">
                  <c:v>28.068711147948608</c:v>
                </c:pt>
                <c:pt idx="6">
                  <c:v>29.518016991297142</c:v>
                </c:pt>
                <c:pt idx="7">
                  <c:v>31.805567067274485</c:v>
                </c:pt>
                <c:pt idx="8">
                  <c:v>33.060764608371315</c:v>
                </c:pt>
                <c:pt idx="9">
                  <c:v>31.701735391628677</c:v>
                </c:pt>
                <c:pt idx="10">
                  <c:v>29.005093935626462</c:v>
                </c:pt>
                <c:pt idx="11">
                  <c:v>27.76616245337754</c:v>
                </c:pt>
                <c:pt idx="12">
                  <c:v>20.578597699958557</c:v>
                </c:pt>
                <c:pt idx="13">
                  <c:v>16.947200062163283</c:v>
                </c:pt>
                <c:pt idx="14">
                  <c:v>13.741566514711977</c:v>
                </c:pt>
                <c:pt idx="15">
                  <c:v>12.212231661831744</c:v>
                </c:pt>
                <c:pt idx="16">
                  <c:v>7.9380690900479536</c:v>
                </c:pt>
                <c:pt idx="17">
                  <c:v>8.9468932649299049</c:v>
                </c:pt>
                <c:pt idx="18">
                  <c:v>7.8113681102362182</c:v>
                </c:pt>
                <c:pt idx="19">
                  <c:v>6.5475283094947416</c:v>
                </c:pt>
                <c:pt idx="20">
                  <c:v>1.6414079983423124</c:v>
                </c:pt>
                <c:pt idx="21">
                  <c:v>1.6585958005249344</c:v>
                </c:pt>
                <c:pt idx="22">
                  <c:v>0.60145064369076107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B-41E9-9FAF-FF1341FD2309}"/>
            </c:ext>
          </c:extLst>
        </c:ser>
        <c:ser>
          <c:idx val="2"/>
          <c:order val="1"/>
          <c:tx>
            <c:v>Al-110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Sheet1!$T$2:$T$28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  <c:pt idx="9">
                  <c:v>220</c:v>
                </c:pt>
                <c:pt idx="10">
                  <c:v>250</c:v>
                </c:pt>
                <c:pt idx="11">
                  <c:v>270</c:v>
                </c:pt>
                <c:pt idx="12">
                  <c:v>300</c:v>
                </c:pt>
                <c:pt idx="13">
                  <c:v>320</c:v>
                </c:pt>
                <c:pt idx="14">
                  <c:v>350</c:v>
                </c:pt>
                <c:pt idx="15">
                  <c:v>370</c:v>
                </c:pt>
                <c:pt idx="16">
                  <c:v>400</c:v>
                </c:pt>
                <c:pt idx="17">
                  <c:v>420</c:v>
                </c:pt>
                <c:pt idx="18">
                  <c:v>450</c:v>
                </c:pt>
                <c:pt idx="19">
                  <c:v>470</c:v>
                </c:pt>
                <c:pt idx="20">
                  <c:v>500</c:v>
                </c:pt>
                <c:pt idx="21">
                  <c:v>520</c:v>
                </c:pt>
                <c:pt idx="22">
                  <c:v>550</c:v>
                </c:pt>
                <c:pt idx="23">
                  <c:v>570</c:v>
                </c:pt>
                <c:pt idx="24">
                  <c:v>600</c:v>
                </c:pt>
                <c:pt idx="25">
                  <c:v>620</c:v>
                </c:pt>
                <c:pt idx="26">
                  <c:v>650</c:v>
                </c:pt>
              </c:numCache>
            </c:numRef>
          </c:xVal>
          <c:yVal>
            <c:numRef>
              <c:f>Sheet1!$AA$2:$AA$28</c:f>
              <c:numCache>
                <c:formatCode>General</c:formatCode>
                <c:ptCount val="27"/>
                <c:pt idx="0">
                  <c:v>2.594268745360059</c:v>
                </c:pt>
                <c:pt idx="1">
                  <c:v>5.0757037861915366</c:v>
                </c:pt>
                <c:pt idx="2">
                  <c:v>11.126610244988864</c:v>
                </c:pt>
                <c:pt idx="3">
                  <c:v>14.377945141249562</c:v>
                </c:pt>
                <c:pt idx="4">
                  <c:v>20.509330257715558</c:v>
                </c:pt>
                <c:pt idx="5">
                  <c:v>31.292040792404173</c:v>
                </c:pt>
                <c:pt idx="6">
                  <c:v>34.446199888641424</c:v>
                </c:pt>
                <c:pt idx="7">
                  <c:v>38.330794357832218</c:v>
                </c:pt>
                <c:pt idx="8">
                  <c:v>43.122939866369705</c:v>
                </c:pt>
                <c:pt idx="9">
                  <c:v>43.552895322939861</c:v>
                </c:pt>
                <c:pt idx="10">
                  <c:v>44.445879732739414</c:v>
                </c:pt>
                <c:pt idx="11">
                  <c:v>40.12235125676105</c:v>
                </c:pt>
                <c:pt idx="12">
                  <c:v>37.553689680772088</c:v>
                </c:pt>
                <c:pt idx="13">
                  <c:v>32.159544084894534</c:v>
                </c:pt>
                <c:pt idx="14">
                  <c:v>28.596018930957676</c:v>
                </c:pt>
                <c:pt idx="15">
                  <c:v>25.770256124721598</c:v>
                </c:pt>
                <c:pt idx="16">
                  <c:v>21.736000000000001</c:v>
                </c:pt>
                <c:pt idx="17">
                  <c:v>20.206681514476614</c:v>
                </c:pt>
                <c:pt idx="18">
                  <c:v>14.600286350620426</c:v>
                </c:pt>
                <c:pt idx="19">
                  <c:v>10.445167037861914</c:v>
                </c:pt>
                <c:pt idx="20">
                  <c:v>7.8024529819351649</c:v>
                </c:pt>
                <c:pt idx="21">
                  <c:v>5.8661286519061964</c:v>
                </c:pt>
                <c:pt idx="22">
                  <c:v>3.715885609997525</c:v>
                </c:pt>
                <c:pt idx="23">
                  <c:v>3.07057513428534</c:v>
                </c:pt>
                <c:pt idx="24">
                  <c:v>1.5851578386753169</c:v>
                </c:pt>
                <c:pt idx="25">
                  <c:v>0.80003563474387518</c:v>
                </c:pt>
                <c:pt idx="26">
                  <c:v>0.32326280623608017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CB-41E9-9FAF-FF1341FD2309}"/>
            </c:ext>
          </c:extLst>
        </c:ser>
        <c:ser>
          <c:idx val="3"/>
          <c:order val="2"/>
          <c:tx>
            <c:v>Al-100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Sheet1!$AH$2:$AH$22</c:f>
              <c:numCache>
                <c:formatCode>General</c:formatCode>
                <c:ptCount val="21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150</c:v>
                </c:pt>
                <c:pt idx="10">
                  <c:v>200</c:v>
                </c:pt>
                <c:pt idx="11">
                  <c:v>240</c:v>
                </c:pt>
                <c:pt idx="12">
                  <c:v>250</c:v>
                </c:pt>
                <c:pt idx="13">
                  <c:v>260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  <c:pt idx="19">
                  <c:v>550</c:v>
                </c:pt>
                <c:pt idx="20">
                  <c:v>600</c:v>
                </c:pt>
              </c:numCache>
            </c:numRef>
          </c:xVal>
          <c:yVal>
            <c:numRef>
              <c:f>Sheet1!$AO$2:$AO$22</c:f>
              <c:numCache>
                <c:formatCode>General</c:formatCode>
                <c:ptCount val="21"/>
                <c:pt idx="0">
                  <c:v>4.5269144010822391</c:v>
                </c:pt>
                <c:pt idx="1">
                  <c:v>8.9325054917647506</c:v>
                </c:pt>
                <c:pt idx="2">
                  <c:v>16.035133225256683</c:v>
                </c:pt>
                <c:pt idx="3">
                  <c:v>18.409129013038477</c:v>
                </c:pt>
                <c:pt idx="4">
                  <c:v>22.714528955269692</c:v>
                </c:pt>
                <c:pt idx="5">
                  <c:v>29.323626840798561</c:v>
                </c:pt>
                <c:pt idx="6">
                  <c:v>36.289880284324731</c:v>
                </c:pt>
                <c:pt idx="7">
                  <c:v>45.546601820675903</c:v>
                </c:pt>
                <c:pt idx="8">
                  <c:v>47.575019744772838</c:v>
                </c:pt>
                <c:pt idx="9">
                  <c:v>46.082387662634581</c:v>
                </c:pt>
                <c:pt idx="10">
                  <c:v>53.371477740366629</c:v>
                </c:pt>
                <c:pt idx="11">
                  <c:v>59.127851907275783</c:v>
                </c:pt>
                <c:pt idx="12">
                  <c:v>57.764861578750477</c:v>
                </c:pt>
                <c:pt idx="13">
                  <c:v>58.735422815258204</c:v>
                </c:pt>
                <c:pt idx="14">
                  <c:v>52.690332959221848</c:v>
                </c:pt>
                <c:pt idx="15">
                  <c:v>42.638822380180407</c:v>
                </c:pt>
                <c:pt idx="16">
                  <c:v>27.324627447312636</c:v>
                </c:pt>
                <c:pt idx="17">
                  <c:v>19.204498690609803</c:v>
                </c:pt>
                <c:pt idx="18">
                  <c:v>12.892872396807586</c:v>
                </c:pt>
                <c:pt idx="19">
                  <c:v>8.9013009103379499</c:v>
                </c:pt>
                <c:pt idx="20">
                  <c:v>2.8770658574773802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CB-41E9-9FAF-FF1341FD2309}"/>
            </c:ext>
          </c:extLst>
        </c:ser>
        <c:ser>
          <c:idx val="1"/>
          <c:order val="4"/>
          <c:tx>
            <c:v>111-fitting</c:v>
          </c:tx>
          <c:spPr>
            <a:ln w="158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Sheet1!$M$3:$M$95</c:f>
              <c:numCache>
                <c:formatCode>General</c:formatCode>
                <c:ptCount val="93"/>
                <c:pt idx="0">
                  <c:v>3.9396274425512914</c:v>
                </c:pt>
                <c:pt idx="1">
                  <c:v>7.5871816557124294</c:v>
                </c:pt>
                <c:pt idx="2">
                  <c:v>10.949392267132357</c:v>
                </c:pt>
                <c:pt idx="3">
                  <c:v>14.033222940201991</c:v>
                </c:pt>
                <c:pt idx="4">
                  <c:v>16.84586878017571</c:v>
                </c:pt>
                <c:pt idx="5">
                  <c:v>19.39475300967915</c:v>
                </c:pt>
                <c:pt idx="6">
                  <c:v>21.687522865542046</c:v>
                </c:pt>
                <c:pt idx="7">
                  <c:v>23.732044667936531</c:v>
                </c:pt>
                <c:pt idx="8">
                  <c:v>25.536398012077832</c:v>
                </c:pt>
                <c:pt idx="9">
                  <c:v>27.108869032303332</c:v>
                </c:pt>
                <c:pt idx="10">
                  <c:v>28.457942688236336</c:v>
                </c:pt>
                <c:pt idx="11">
                  <c:v>29.592294023017608</c:v>
                </c:pt>
                <c:pt idx="12">
                  <c:v>30.520778344313545</c:v>
                </c:pt>
                <c:pt idx="13">
                  <c:v>31.252420280050814</c:v>
                </c:pt>
                <c:pt idx="14">
                  <c:v>31.796401662655686</c:v>
                </c:pt>
                <c:pt idx="15">
                  <c:v>32.16204819807426</c:v>
                </c:pt>
                <c:pt idx="16">
                  <c:v>32.358814879098766</c:v>
                </c:pt>
                <c:pt idx="17">
                  <c:v>32.39627010661993</c:v>
                </c:pt>
                <c:pt idx="18">
                  <c:v>32.28407848746258</c:v>
                </c:pt>
                <c:pt idx="19">
                  <c:v>32.031982283542249</c:v>
                </c:pt>
                <c:pt idx="20">
                  <c:v>31.649781494313768</c:v>
                </c:pt>
                <c:pt idx="21">
                  <c:v>31.147312562979408</c:v>
                </c:pt>
                <c:pt idx="22">
                  <c:v>30.534425706794469</c:v>
                </c:pt>
                <c:pt idx="23">
                  <c:v>29.820960883169366</c:v>
                </c:pt>
                <c:pt idx="24">
                  <c:v>29.01672241622725</c:v>
                </c:pt>
                <c:pt idx="25">
                  <c:v>28.131452323142184</c:v>
                </c:pt>
                <c:pt idx="26">
                  <c:v>27.174802396053014</c:v>
                </c:pt>
                <c:pt idx="27">
                  <c:v>26.156305113704086</c:v>
                </c:pt>
                <c:pt idx="28">
                  <c:v>25.085343477274993</c:v>
                </c:pt>
                <c:pt idx="29">
                  <c:v>23.971119887162391</c:v>
                </c:pt>
                <c:pt idx="30">
                  <c:v>22.822624201780737</c:v>
                </c:pt>
                <c:pt idx="31">
                  <c:v>21.648601145717077</c:v>
                </c:pt>
                <c:pt idx="32">
                  <c:v>20.457517262722583</c:v>
                </c:pt>
                <c:pt idx="33">
                  <c:v>19.257527638902356</c:v>
                </c:pt>
                <c:pt idx="34">
                  <c:v>18.056442652845227</c:v>
                </c:pt>
                <c:pt idx="35">
                  <c:v>16.861695042002619</c:v>
                </c:pt>
                <c:pt idx="36">
                  <c:v>15.680307607953303</c:v>
                </c:pt>
                <c:pt idx="37">
                  <c:v>14.518861916732497</c:v>
                </c:pt>
                <c:pt idx="38">
                  <c:v>13.38346838346965</c:v>
                </c:pt>
                <c:pt idx="39">
                  <c:v>12.279738162323094</c:v>
                </c:pt>
                <c:pt idx="40">
                  <c:v>11.212757292100271</c:v>
                </c:pt>
                <c:pt idx="41">
                  <c:v>10.187063573798289</c:v>
                </c:pt>
                <c:pt idx="42">
                  <c:v>9.2066266771819851</c:v>
                </c:pt>
                <c:pt idx="43">
                  <c:v>8.2748319878194607</c:v>
                </c:pt>
                <c:pt idx="44">
                  <c:v>7.3944687119007888</c:v>
                </c:pt>
                <c:pt idx="45">
                  <c:v>6.5677227516681391</c:v>
                </c:pt>
                <c:pt idx="46">
                  <c:v>5.7961748472188637</c:v>
                </c:pt>
                <c:pt idx="47">
                  <c:v>5.0808044485288413</c:v>
                </c:pt>
                <c:pt idx="48">
                  <c:v>4.4219997324626155</c:v>
                </c:pt>
                <c:pt idx="49">
                  <c:v>3.8195741110296986</c:v>
                </c:pt>
                <c:pt idx="50">
                  <c:v>3.272789487148593</c:v>
                </c:pt>
                <c:pt idx="51">
                  <c:v>2.7803864009931054</c:v>
                </c:pt>
                <c:pt idx="52">
                  <c:v>2.3406210725069365</c:v>
                </c:pt>
                <c:pt idx="53">
                  <c:v>1.9513091836140823</c:v>
                </c:pt>
                <c:pt idx="54">
                  <c:v>1.6098760579043323</c:v>
                </c:pt>
                <c:pt idx="55">
                  <c:v>1.3134126885013733</c:v>
                </c:pt>
                <c:pt idx="56">
                  <c:v>1.0587368406383357</c:v>
                </c:pt>
                <c:pt idx="57">
                  <c:v>0.84245822058334552</c:v>
                </c:pt>
                <c:pt idx="58">
                  <c:v>0.66104646590039995</c:v>
                </c:pt>
                <c:pt idx="59">
                  <c:v>0.5109004852515705</c:v>
                </c:pt>
                <c:pt idx="60">
                  <c:v>0.38841747347853506</c:v>
                </c:pt>
                <c:pt idx="61">
                  <c:v>0.29005976655517329</c:v>
                </c:pt>
                <c:pt idx="62">
                  <c:v>0.21241760020639291</c:v>
                </c:pt>
                <c:pt idx="63">
                  <c:v>0.1522658155629647</c:v>
                </c:pt>
                <c:pt idx="64">
                  <c:v>0.106612634593362</c:v>
                </c:pt>
                <c:pt idx="65">
                  <c:v>7.2738823830649127E-2</c:v>
                </c:pt>
                <c:pt idx="66">
                  <c:v>4.8225888041037439E-2</c:v>
                </c:pt>
                <c:pt idx="67">
                  <c:v>3.0972387891134337E-2</c:v>
                </c:pt>
                <c:pt idx="68">
                  <c:v>1.9198046717933341E-2</c:v>
                </c:pt>
                <c:pt idx="69">
                  <c:v>1.1435974727480416E-2</c:v>
                </c:pt>
                <c:pt idx="70">
                  <c:v>6.5140499374545897E-3</c:v>
                </c:pt>
                <c:pt idx="71">
                  <c:v>3.5271916099540862E-3</c:v>
                </c:pt>
                <c:pt idx="72">
                  <c:v>1.8028669218262483E-3</c:v>
                </c:pt>
                <c:pt idx="73">
                  <c:v>8.6260156672814776E-4</c:v>
                </c:pt>
                <c:pt idx="74">
                  <c:v>3.8244223822918869E-4</c:v>
                </c:pt>
                <c:pt idx="75">
                  <c:v>1.551888832893297E-4</c:v>
                </c:pt>
                <c:pt idx="76">
                  <c:v>5.6764403955826032E-5</c:v>
                </c:pt>
                <c:pt idx="77">
                  <c:v>1.836367164690827E-5</c:v>
                </c:pt>
                <c:pt idx="78">
                  <c:v>5.1296294198968038E-6</c:v>
                </c:pt>
                <c:pt idx="79">
                  <c:v>1.1997581515742196E-6</c:v>
                </c:pt>
                <c:pt idx="80">
                  <c:v>2.2572124913801541E-7</c:v>
                </c:pt>
                <c:pt idx="81">
                  <c:v>3.2389659188681699E-8</c:v>
                </c:pt>
                <c:pt idx="82">
                  <c:v>3.2978489330760181E-9</c:v>
                </c:pt>
                <c:pt idx="83">
                  <c:v>2.1547389878098469E-10</c:v>
                </c:pt>
                <c:pt idx="84">
                  <c:v>7.8215681457700656E-12</c:v>
                </c:pt>
                <c:pt idx="85">
                  <c:v>1.2730024622736611E-13</c:v>
                </c:pt>
                <c:pt idx="86">
                  <c:v>6.6566376825922504E-16</c:v>
                </c:pt>
                <c:pt idx="87">
                  <c:v>6.4650040110688587E-19</c:v>
                </c:pt>
                <c:pt idx="88">
                  <c:v>4.4250895307136452E-23</c:v>
                </c:pt>
                <c:pt idx="89">
                  <c:v>3.221922267057516E-29</c:v>
                </c:pt>
                <c:pt idx="90">
                  <c:v>3.5521532113838002E-39</c:v>
                </c:pt>
                <c:pt idx="91">
                  <c:v>3.7312208253292692E-58</c:v>
                </c:pt>
                <c:pt idx="92">
                  <c:v>1.1155558908504753E-108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B-41E9-9FAF-FF1341FD2309}"/>
            </c:ext>
          </c:extLst>
        </c:ser>
        <c:ser>
          <c:idx val="5"/>
          <c:order val="5"/>
          <c:tx>
            <c:v>110-fitting</c:v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Sheet1!$AB$3:$AB$95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Sheet1!$AE$3:$AE$95</c:f>
              <c:numCache>
                <c:formatCode>General</c:formatCode>
                <c:ptCount val="93"/>
                <c:pt idx="0">
                  <c:v>4.9937885469838834</c:v>
                </c:pt>
                <c:pt idx="1">
                  <c:v>8.8924007604476998</c:v>
                </c:pt>
                <c:pt idx="2">
                  <c:v>12.554468855670269</c:v>
                </c:pt>
                <c:pt idx="3">
                  <c:v>15.982488613691835</c:v>
                </c:pt>
                <c:pt idx="4">
                  <c:v>19.179163038443466</c:v>
                </c:pt>
                <c:pt idx="5">
                  <c:v>22.147407362727655</c:v>
                </c:pt>
                <c:pt idx="6">
                  <c:v>24.890353857357251</c:v>
                </c:pt>
                <c:pt idx="7">
                  <c:v>27.411356405905</c:v>
                </c:pt>
                <c:pt idx="8">
                  <c:v>29.713994804295268</c:v>
                </c:pt>
                <c:pt idx="9">
                  <c:v>31.802078741085037</c:v>
                </c:pt>
                <c:pt idx="10">
                  <c:v>33.679651410738629</c:v>
                </c:pt>
                <c:pt idx="11">
                  <c:v>35.350992708506936</c:v>
                </c:pt>
                <c:pt idx="12">
                  <c:v>36.820621951691706</c:v>
                </c:pt>
                <c:pt idx="13">
                  <c:v>38.093300068121472</c:v>
                </c:pt>
                <c:pt idx="14">
                  <c:v>39.174031188612908</c:v>
                </c:pt>
                <c:pt idx="15">
                  <c:v>40.068063576063274</c:v>
                </c:pt>
                <c:pt idx="16">
                  <c:v>40.780889819654739</c:v>
                </c:pt>
                <c:pt idx="17">
                  <c:v>41.318246218486159</c:v>
                </c:pt>
                <c:pt idx="18">
                  <c:v>41.68611127483797</c:v>
                </c:pt>
                <c:pt idx="19">
                  <c:v>41.890703213280851</c:v>
                </c:pt>
                <c:pt idx="20">
                  <c:v>41.938476438029305</c:v>
                </c:pt>
                <c:pt idx="21">
                  <c:v>41.836116837408383</c:v>
                </c:pt>
                <c:pt idx="22">
                  <c:v>41.59053584114217</c:v>
                </c:pt>
                <c:pt idx="23">
                  <c:v>41.208863133505133</c:v>
                </c:pt>
                <c:pt idx="24">
                  <c:v>40.698437923340393</c:v>
                </c:pt>
                <c:pt idx="25">
                  <c:v>40.066798670696457</c:v>
                </c:pt>
                <c:pt idx="26">
                  <c:v>39.321671169543606</c:v>
                </c:pt>
                <c:pt idx="27">
                  <c:v>38.470954886911144</c:v>
                </c:pt>
                <c:pt idx="28">
                  <c:v>37.522707461057998</c:v>
                </c:pt>
                <c:pt idx="29">
                  <c:v>36.485127265215105</c:v>
                </c:pt>
                <c:pt idx="30">
                  <c:v>35.366533949297299</c:v>
                </c:pt>
                <c:pt idx="31">
                  <c:v>34.175346880092484</c:v>
                </c:pt>
                <c:pt idx="32">
                  <c:v>32.920061411136558</c:v>
                </c:pt>
                <c:pt idx="33">
                  <c:v>31.609222927147169</c:v>
                </c:pt>
                <c:pt idx="34">
                  <c:v>30.251398624911417</c:v>
                </c:pt>
                <c:pt idx="35">
                  <c:v>28.855147013321204</c:v>
                </c:pt>
                <c:pt idx="36">
                  <c:v>27.428985140257723</c:v>
                </c:pt>
                <c:pt idx="37">
                  <c:v>25.981353583682179</c:v>
                </c:pt>
                <c:pt idx="38">
                  <c:v>24.520579279025345</c:v>
                </c:pt>
                <c:pt idx="39">
                  <c:v>23.054836295194388</c:v>
                </c:pt>
                <c:pt idx="40">
                  <c:v>21.592104717596992</c:v>
                </c:pt>
                <c:pt idx="41">
                  <c:v>20.140127848812561</c:v>
                </c:pt>
                <c:pt idx="42">
                  <c:v>18.706367996106753</c:v>
                </c:pt>
                <c:pt idx="43">
                  <c:v>17.297961179926151</c:v>
                </c:pt>
                <c:pt idx="44">
                  <c:v>15.921671168664925</c:v>
                </c:pt>
                <c:pt idx="45">
                  <c:v>14.583843321941911</c:v>
                </c:pt>
                <c:pt idx="46">
                  <c:v>13.290358806611541</c:v>
                </c:pt>
                <c:pt idx="47">
                  <c:v>12.046589835588172</c:v>
                </c:pt>
                <c:pt idx="48">
                  <c:v>10.857356667617481</c:v>
                </c:pt>
                <c:pt idx="49">
                  <c:v>9.7268871941037069</c:v>
                </c:pt>
                <c:pt idx="50">
                  <c:v>8.6587800240105057</c:v>
                </c:pt>
                <c:pt idx="51">
                  <c:v>7.6559720558964814</c:v>
                </c:pt>
                <c:pt idx="52">
                  <c:v>6.7207115926161114</c:v>
                </c:pt>
                <c:pt idx="53">
                  <c:v>5.8545381034222448</c:v>
                </c:pt>
                <c:pt idx="54">
                  <c:v>5.0582697634364679</c:v>
                </c:pt>
                <c:pt idx="55">
                  <c:v>4.3319998939983462</c:v>
                </c:pt>
                <c:pt idx="56">
                  <c:v>3.6751033806606412</c:v>
                </c:pt>
                <c:pt idx="57">
                  <c:v>3.0862540492990336</c:v>
                </c:pt>
                <c:pt idx="58">
                  <c:v>2.5634538254101966</c:v>
                </c:pt>
                <c:pt idx="59">
                  <c:v>2.1040742779676895</c:v>
                </c:pt>
                <c:pt idx="60">
                  <c:v>1.7049108491546403</c:v>
                </c:pt>
                <c:pt idx="61">
                  <c:v>1.3622496892011757</c:v>
                </c:pt>
                <c:pt idx="62">
                  <c:v>1.0719465495551121</c:v>
                </c:pt>
                <c:pt idx="63">
                  <c:v>0.82951664149843329</c:v>
                </c:pt>
                <c:pt idx="64">
                  <c:v>0.63023375266172033</c:v>
                </c:pt>
                <c:pt idx="65">
                  <c:v>0.46923625233198568</c:v>
                </c:pt>
                <c:pt idx="66">
                  <c:v>0.34163694195642752</c:v>
                </c:pt>
                <c:pt idx="67">
                  <c:v>0.24263306788151184</c:v>
                </c:pt>
                <c:pt idx="68">
                  <c:v>0.16761227208384805</c:v>
                </c:pt>
                <c:pt idx="69">
                  <c:v>0.11224989025635837</c:v>
                </c:pt>
                <c:pt idx="70">
                  <c:v>7.2592901953654795E-2</c:v>
                </c:pt>
                <c:pt idx="71">
                  <c:v>4.5126083697321517E-2</c:v>
                </c:pt>
                <c:pt idx="72">
                  <c:v>2.681659164314017E-2</c:v>
                </c:pt>
                <c:pt idx="73">
                  <c:v>1.5134355402664971E-2</c:v>
                </c:pt>
                <c:pt idx="74">
                  <c:v>8.0472962160479094E-3</c:v>
                </c:pt>
                <c:pt idx="75">
                  <c:v>3.9924093927700072E-3</c:v>
                </c:pt>
                <c:pt idx="76">
                  <c:v>1.8259889673600017E-3</c:v>
                </c:pt>
                <c:pt idx="77">
                  <c:v>7.5842517471282479E-4</c:v>
                </c:pt>
                <c:pt idx="78">
                  <c:v>2.8068005127373141E-4</c:v>
                </c:pt>
                <c:pt idx="79">
                  <c:v>9.0316068758353185E-5</c:v>
                </c:pt>
                <c:pt idx="80">
                  <c:v>2.4472249536242837E-5</c:v>
                </c:pt>
                <c:pt idx="81">
                  <c:v>5.3506811654834344E-6</c:v>
                </c:pt>
                <c:pt idx="82">
                  <c:v>8.9065906483865458E-7</c:v>
                </c:pt>
                <c:pt idx="83">
                  <c:v>1.040480798701725E-7</c:v>
                </c:pt>
                <c:pt idx="84">
                  <c:v>7.5848719750403431E-9</c:v>
                </c:pt>
                <c:pt idx="85">
                  <c:v>2.8930778642251776E-10</c:v>
                </c:pt>
                <c:pt idx="86">
                  <c:v>4.3787284054056517E-12</c:v>
                </c:pt>
                <c:pt idx="87">
                  <c:v>1.6590249586268353E-14</c:v>
                </c:pt>
                <c:pt idx="88">
                  <c:v>6.8711891669973147E-18</c:v>
                </c:pt>
                <c:pt idx="89">
                  <c:v>5.9392459482074636E-23</c:v>
                </c:pt>
                <c:pt idx="90">
                  <c:v>2.2552046638906391E-31</c:v>
                </c:pt>
                <c:pt idx="91">
                  <c:v>3.539878614542454E-48</c:v>
                </c:pt>
                <c:pt idx="92">
                  <c:v>1.7783510166263289E-98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DCB-41E9-9FAF-FF1341FD2309}"/>
            </c:ext>
          </c:extLst>
        </c:ser>
        <c:ser>
          <c:idx val="6"/>
          <c:order val="6"/>
          <c:tx>
            <c:v>100-fitting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Sheet1!$AP$3:$AP$95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Sheet1!$AS$3:$AS$95</c:f>
              <c:numCache>
                <c:formatCode>General</c:formatCode>
                <c:ptCount val="93"/>
                <c:pt idx="0">
                  <c:v>5.0726141137855318</c:v>
                </c:pt>
                <c:pt idx="1">
                  <c:v>9.8817631717453782</c:v>
                </c:pt>
                <c:pt idx="2">
                  <c:v>14.428775378016283</c:v>
                </c:pt>
                <c:pt idx="3">
                  <c:v>18.715186601862889</c:v>
                </c:pt>
                <c:pt idx="4">
                  <c:v>22.742747951765477</c:v>
                </c:pt>
                <c:pt idx="5">
                  <c:v>26.513433360705125</c:v>
                </c:pt>
                <c:pt idx="6">
                  <c:v>30.029447154689354</c:v>
                </c:pt>
                <c:pt idx="7">
                  <c:v>33.293231573203869</c:v>
                </c:pt>
                <c:pt idx="8">
                  <c:v>36.307474206652486</c:v>
                </c:pt>
                <c:pt idx="9">
                  <c:v>39.075115311940301</c:v>
                </c:pt>
                <c:pt idx="10">
                  <c:v>41.599354963156692</c:v>
                </c:pt>
                <c:pt idx="11">
                  <c:v>43.883659989815961</c:v>
                </c:pt>
                <c:pt idx="12">
                  <c:v>45.931770650302205</c:v>
                </c:pt>
                <c:pt idx="13">
                  <c:v>47.747706983042427</c:v>
                </c:pt>
                <c:pt idx="14">
                  <c:v>49.335774772488904</c:v>
                </c:pt>
                <c:pt idx="15">
                  <c:v>50.700571061238179</c:v>
                </c:pt>
                <c:pt idx="16">
                  <c:v>51.846989133547382</c:v>
                </c:pt>
                <c:pt idx="17">
                  <c:v>52.780222889150878</c:v>
                </c:pt>
                <c:pt idx="18">
                  <c:v>53.505770519645502</c:v>
                </c:pt>
                <c:pt idx="19">
                  <c:v>54.029437392831049</c:v>
                </c:pt>
                <c:pt idx="20">
                  <c:v>54.357338043306278</c:v>
                </c:pt>
                <c:pt idx="21">
                  <c:v>54.495897160375584</c:v>
                </c:pt>
                <c:pt idx="22">
                  <c:v>54.45184945699156</c:v>
                </c:pt>
                <c:pt idx="23">
                  <c:v>54.232238296116478</c:v>
                </c:pt>
                <c:pt idx="24">
                  <c:v>53.844412943646624</c:v>
                </c:pt>
                <c:pt idx="25">
                  <c:v>53.29602431001895</c:v>
                </c:pt>
                <c:pt idx="26">
                  <c:v>52.595019035974616</c:v>
                </c:pt>
                <c:pt idx="27">
                  <c:v>51.749631771858034</c:v>
                </c:pt>
                <c:pt idx="28">
                  <c:v>50.768375494508199</c:v>
                </c:pt>
                <c:pt idx="29">
                  <c:v>49.660029701494409</c:v>
                </c:pt>
                <c:pt idx="30">
                  <c:v>48.433626319467145</c:v>
                </c:pt>
                <c:pt idx="31">
                  <c:v>47.098433162069007</c:v>
                </c:pt>
                <c:pt idx="32">
                  <c:v>45.663934773582625</c:v>
                </c:pt>
                <c:pt idx="33">
                  <c:v>44.139810497727389</c:v>
                </c:pt>
                <c:pt idx="34">
                  <c:v>42.535909617269049</c:v>
                </c:pt>
                <c:pt idx="35">
                  <c:v>40.862223419945259</c:v>
                </c:pt>
                <c:pt idx="36">
                  <c:v>39.128854060280268</c:v>
                </c:pt>
                <c:pt idx="37">
                  <c:v>37.345980105864115</c:v>
                </c:pt>
                <c:pt idx="38">
                  <c:v>35.523818681376355</c:v>
                </c:pt>
                <c:pt idx="39">
                  <c:v>33.672584154870236</c:v>
                </c:pt>
                <c:pt idx="40">
                  <c:v>31.802443349472757</c:v>
                </c:pt>
                <c:pt idx="41">
                  <c:v>29.92346731061226</c:v>
                </c:pt>
                <c:pt idx="42">
                  <c:v>28.04557971507467</c:v>
                </c:pt>
                <c:pt idx="43">
                  <c:v>26.17850207451286</c:v>
                </c:pt>
                <c:pt idx="44">
                  <c:v>24.331695963322474</c:v>
                </c:pt>
                <c:pt idx="45">
                  <c:v>22.514302589766604</c:v>
                </c:pt>
                <c:pt idx="46">
                  <c:v>20.735080130396359</c:v>
                </c:pt>
                <c:pt idx="47">
                  <c:v>19.002339361405209</c:v>
                </c:pt>
                <c:pt idx="48">
                  <c:v>17.323878246398863</c:v>
                </c:pt>
                <c:pt idx="49">
                  <c:v>15.706916277442719</c:v>
                </c:pt>
                <c:pt idx="50">
                  <c:v>14.158029513740784</c:v>
                </c:pt>
                <c:pt idx="51">
                  <c:v>12.683087417573251</c:v>
                </c:pt>
                <c:pt idx="52">
                  <c:v>11.287192746719489</c:v>
                </c:pt>
                <c:pt idx="53">
                  <c:v>9.9746259216958642</c:v>
                </c:pt>
                <c:pt idx="54">
                  <c:v>8.7487954382935911</c:v>
                </c:pt>
                <c:pt idx="55">
                  <c:v>7.6121960327799476</c:v>
                </c:pt>
                <c:pt idx="56">
                  <c:v>6.5663764182824123</c:v>
                </c:pt>
                <c:pt idx="57">
                  <c:v>5.6119184835819578</c:v>
                </c:pt>
                <c:pt idx="58">
                  <c:v>4.7484298647216141</c:v>
                </c:pt>
                <c:pt idx="59">
                  <c:v>3.9745517481762831</c:v>
                </c:pt>
                <c:pt idx="60">
                  <c:v>3.2879836226458528</c:v>
                </c:pt>
                <c:pt idx="61">
                  <c:v>2.6855264445101601</c:v>
                </c:pt>
                <c:pt idx="62">
                  <c:v>2.163145299394575</c:v>
                </c:pt>
                <c:pt idx="63">
                  <c:v>1.7160521108594857</c:v>
                </c:pt>
                <c:pt idx="64">
                  <c:v>1.3388082532321568</c:v>
                </c:pt>
                <c:pt idx="65">
                  <c:v>1.0254460634062905</c:v>
                </c:pt>
                <c:pt idx="66">
                  <c:v>0.76960722291451789</c:v>
                </c:pt>
                <c:pt idx="67">
                  <c:v>0.56469482141430793</c:v>
                </c:pt>
                <c:pt idx="68">
                  <c:v>0.40403466428675666</c:v>
                </c:pt>
                <c:pt idx="69">
                  <c:v>0.28104012822627283</c:v>
                </c:pt>
                <c:pt idx="70">
                  <c:v>0.18937371165225481</c:v>
                </c:pt>
                <c:pt idx="71">
                  <c:v>0.12309751982813183</c:v>
                </c:pt>
                <c:pt idx="72">
                  <c:v>7.680444884834188E-2</c:v>
                </c:pt>
                <c:pt idx="73">
                  <c:v>4.5721990095991719E-2</c:v>
                </c:pt>
                <c:pt idx="74">
                  <c:v>2.5781565676231761E-2</c:v>
                </c:pt>
                <c:pt idx="75">
                  <c:v>1.3648279476951311E-2</c:v>
                </c:pt>
                <c:pt idx="76">
                  <c:v>6.7089777985003124E-3</c:v>
                </c:pt>
                <c:pt idx="77">
                  <c:v>3.0204288558642505E-3</c:v>
                </c:pt>
                <c:pt idx="78">
                  <c:v>1.2238661962053407E-3</c:v>
                </c:pt>
                <c:pt idx="79">
                  <c:v>4.3640524543611014E-4</c:v>
                </c:pt>
                <c:pt idx="80">
                  <c:v>1.3296832452717292E-4</c:v>
                </c:pt>
                <c:pt idx="81">
                  <c:v>3.3283198184711798E-5</c:v>
                </c:pt>
                <c:pt idx="82">
                  <c:v>6.4859864556542634E-6</c:v>
                </c:pt>
                <c:pt idx="83">
                  <c:v>9.1251712149366711E-7</c:v>
                </c:pt>
                <c:pt idx="84">
                  <c:v>8.3093302279799955E-8</c:v>
                </c:pt>
                <c:pt idx="85">
                  <c:v>4.1545225683643069E-9</c:v>
                </c:pt>
                <c:pt idx="86">
                  <c:v>8.797419412767256E-11</c:v>
                </c:pt>
                <c:pt idx="87">
                  <c:v>5.1053828531046633E-13</c:v>
                </c:pt>
                <c:pt idx="88">
                  <c:v>3.6852106931507431E-16</c:v>
                </c:pt>
                <c:pt idx="89">
                  <c:v>6.6877508164901787E-21</c:v>
                </c:pt>
                <c:pt idx="90">
                  <c:v>6.8191883649780908E-29</c:v>
                </c:pt>
                <c:pt idx="91">
                  <c:v>2.9529800393033951E-45</c:v>
                </c:pt>
                <c:pt idx="92">
                  <c:v>7.5358599171958207E-98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DCB-41E9-9FAF-FF1341FD2309}"/>
            </c:ext>
          </c:extLst>
        </c:ser>
        <c:ser>
          <c:idx val="7"/>
          <c:order val="7"/>
          <c:tx>
            <c:v>Collision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Sheet1!$O$3:$O$95</c:f>
              <c:numCache>
                <c:formatCode>General</c:formatCode>
                <c:ptCount val="93"/>
                <c:pt idx="0">
                  <c:v>9.1857794132930621</c:v>
                </c:pt>
                <c:pt idx="1">
                  <c:v>18.332566491725476</c:v>
                </c:pt>
                <c:pt idx="2">
                  <c:v>27.438113350027393</c:v>
                </c:pt>
                <c:pt idx="3">
                  <c:v>36.500087729335569</c:v>
                </c:pt>
                <c:pt idx="4">
                  <c:v>45.516069944149571</c:v>
                </c:pt>
                <c:pt idx="5">
                  <c:v>54.483549733624869</c:v>
                </c:pt>
                <c:pt idx="6">
                  <c:v>63.39992301662712</c:v>
                </c:pt>
                <c:pt idx="7">
                  <c:v>72.262488550360715</c:v>
                </c:pt>
                <c:pt idx="8">
                  <c:v>81.06844449283588</c:v>
                </c:pt>
                <c:pt idx="9">
                  <c:v>89.814884869967514</c:v>
                </c:pt>
                <c:pt idx="10">
                  <c:v>98.498795948710367</c:v>
                </c:pt>
                <c:pt idx="11">
                  <c:v>107.11705251834128</c:v>
                </c:pt>
                <c:pt idx="12">
                  <c:v>115.66641408281252</c:v>
                </c:pt>
                <c:pt idx="13">
                  <c:v>124.14352096803475</c:v>
                </c:pt>
                <c:pt idx="14">
                  <c:v>132.54489034901664</c:v>
                </c:pt>
                <c:pt idx="15">
                  <c:v>140.86691220301131</c:v>
                </c:pt>
                <c:pt idx="16">
                  <c:v>149.10584519621256</c:v>
                </c:pt>
                <c:pt idx="17">
                  <c:v>157.25781251312947</c:v>
                </c:pt>
                <c:pt idx="18">
                  <c:v>165.3187976395705</c:v>
                </c:pt>
                <c:pt idx="19">
                  <c:v>173.28464011221038</c:v>
                </c:pt>
                <c:pt idx="20">
                  <c:v>181.1510312500285</c:v>
                </c:pt>
                <c:pt idx="21">
                  <c:v>188.91350988552244</c:v>
                </c:pt>
                <c:pt idx="22">
                  <c:v>196.56745811655446</c:v>
                </c:pt>
                <c:pt idx="23">
                  <c:v>204.10809710302055</c:v>
                </c:pt>
                <c:pt idx="24">
                  <c:v>211.53048293628046</c:v>
                </c:pt>
                <c:pt idx="25">
                  <c:v>218.82950261350263</c:v>
                </c:pt>
                <c:pt idx="26">
                  <c:v>225.99987015381333</c:v>
                </c:pt>
                <c:pt idx="27">
                  <c:v>233.03612289844096</c:v>
                </c:pt>
                <c:pt idx="28">
                  <c:v>239.93261804299226</c:v>
                </c:pt>
                <c:pt idx="29">
                  <c:v>246.68352945662591</c:v>
                </c:pt>
                <c:pt idx="30">
                  <c:v>253.28284485029863</c:v>
                </c:pt>
                <c:pt idx="31">
                  <c:v>259.72436336449925</c:v>
                </c:pt>
                <c:pt idx="32">
                  <c:v>266.00169365604205</c:v>
                </c:pt>
                <c:pt idx="33">
                  <c:v>272.10825257364928</c:v>
                </c:pt>
                <c:pt idx="34">
                  <c:v>278.03726452327288</c:v>
                </c:pt>
                <c:pt idx="35">
                  <c:v>283.78176163648232</c:v>
                </c:pt>
                <c:pt idx="36">
                  <c:v>289.33458486884939</c:v>
                </c:pt>
                <c:pt idx="37">
                  <c:v>294.68838617014006</c:v>
                </c:pt>
                <c:pt idx="38">
                  <c:v>299.8356318843571</c:v>
                </c:pt>
                <c:pt idx="39">
                  <c:v>304.768607555259</c:v>
                </c:pt>
                <c:pt idx="40">
                  <c:v>309.47942433194248</c:v>
                </c:pt>
                <c:pt idx="41">
                  <c:v>313.96002718934153</c:v>
                </c:pt>
                <c:pt idx="42">
                  <c:v>318.20220519998333</c:v>
                </c:pt>
                <c:pt idx="43">
                  <c:v>322.19760411585094</c:v>
                </c:pt>
                <c:pt idx="44">
                  <c:v>325.93774154244636</c:v>
                </c:pt>
                <c:pt idx="45">
                  <c:v>329.41402501070127</c:v>
                </c:pt>
                <c:pt idx="46">
                  <c:v>332.61777327562356</c:v>
                </c:pt>
                <c:pt idx="47">
                  <c:v>335.54024119265983</c:v>
                </c:pt>
                <c:pt idx="48">
                  <c:v>338.17264854254819</c:v>
                </c:pt>
                <c:pt idx="49">
                  <c:v>340.50621319140964</c:v>
                </c:pt>
                <c:pt idx="50">
                  <c:v>342.5321889829716</c:v>
                </c:pt>
                <c:pt idx="51">
                  <c:v>344.24190876153642</c:v>
                </c:pt>
                <c:pt idx="52">
                  <c:v>345.62683291422525</c:v>
                </c:pt>
                <c:pt idx="53">
                  <c:v>346.6786037948869</c:v>
                </c:pt>
                <c:pt idx="54">
                  <c:v>347.38910634440953</c:v>
                </c:pt>
                <c:pt idx="55">
                  <c:v>347.7505351462396</c:v>
                </c:pt>
                <c:pt idx="56">
                  <c:v>347.75546804323307</c:v>
                </c:pt>
                <c:pt idx="57">
                  <c:v>347.3969462821359</c:v>
                </c:pt>
                <c:pt idx="58">
                  <c:v>346.66856093236106</c:v>
                </c:pt>
                <c:pt idx="59">
                  <c:v>345.56454503107477</c:v>
                </c:pt>
                <c:pt idx="60">
                  <c:v>344.07987051890871</c:v>
                </c:pt>
                <c:pt idx="61">
                  <c:v>342.21034852900618</c:v>
                </c:pt>
                <c:pt idx="62">
                  <c:v>339.95273095292299</c:v>
                </c:pt>
                <c:pt idx="63">
                  <c:v>337.30481040438235</c:v>
                </c:pt>
                <c:pt idx="64">
                  <c:v>334.26551470927757</c:v>
                </c:pt>
                <c:pt idx="65">
                  <c:v>330.83499084229857</c:v>
                </c:pt>
                <c:pt idx="66">
                  <c:v>327.01467178685431</c:v>
                </c:pt>
                <c:pt idx="67">
                  <c:v>322.80731810631914</c:v>
                </c:pt>
                <c:pt idx="68">
                  <c:v>318.21702409144774</c:v>
                </c:pt>
                <c:pt idx="69">
                  <c:v>313.2491762333911</c:v>
                </c:pt>
                <c:pt idx="70">
                  <c:v>307.9103495546795</c:v>
                </c:pt>
                <c:pt idx="71">
                  <c:v>302.20812517075541</c:v>
                </c:pt>
                <c:pt idx="72">
                  <c:v>296.15081060159793</c:v>
                </c:pt>
                <c:pt idx="73">
                  <c:v>289.74704316505415</c:v>
                </c:pt>
                <c:pt idx="74">
                  <c:v>283.00525673099742</c:v>
                </c:pt>
                <c:pt idx="75">
                  <c:v>275.93299374463351</c:v>
                </c:pt>
                <c:pt idx="76">
                  <c:v>268.53604824466851</c:v>
                </c:pt>
                <c:pt idx="77">
                  <c:v>260.81743181177802</c:v>
                </c:pt>
                <c:pt idx="78">
                  <c:v>252.77616237953728</c:v>
                </c:pt>
                <c:pt idx="79">
                  <c:v>244.40588333255548</c:v>
                </c:pt>
                <c:pt idx="80">
                  <c:v>235.69332196360278</c:v>
                </c:pt>
                <c:pt idx="81">
                  <c:v>226.61658188063669</c:v>
                </c:pt>
                <c:pt idx="82">
                  <c:v>217.14321585708049</c:v>
                </c:pt>
                <c:pt idx="83">
                  <c:v>207.22791687810613</c:v>
                </c:pt>
                <c:pt idx="84">
                  <c:v>196.809456418568</c:v>
                </c:pt>
                <c:pt idx="85">
                  <c:v>185.80613085337751</c:v>
                </c:pt>
                <c:pt idx="86">
                  <c:v>174.108337522255</c:v>
                </c:pt>
                <c:pt idx="87">
                  <c:v>161.56570858246238</c:v>
                </c:pt>
                <c:pt idx="88">
                  <c:v>147.96364388658785</c:v>
                </c:pt>
                <c:pt idx="89">
                  <c:v>132.97744722170631</c:v>
                </c:pt>
                <c:pt idx="90">
                  <c:v>116.07223192677294</c:v>
                </c:pt>
                <c:pt idx="91">
                  <c:v>96.242010470054169</c:v>
                </c:pt>
                <c:pt idx="92">
                  <c:v>71.079435381645112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DE-435A-BD99-8D2E17393959}"/>
            </c:ext>
          </c:extLst>
        </c:ser>
        <c:ser>
          <c:idx val="8"/>
          <c:order val="8"/>
          <c:tx>
            <c:v>Diffusion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Sheet1!$Q$3:$Q$95</c:f>
              <c:numCache>
                <c:formatCode>General</c:formatCode>
                <c:ptCount val="93"/>
                <c:pt idx="0">
                  <c:v>0.27989088940067752</c:v>
                </c:pt>
                <c:pt idx="1">
                  <c:v>0.53783879163219095</c:v>
                </c:pt>
                <c:pt idx="2">
                  <c:v>0.77442362150829169</c:v>
                </c:pt>
                <c:pt idx="3">
                  <c:v>0.99024153850976648</c:v>
                </c:pt>
                <c:pt idx="4">
                  <c:v>1.1859045549807143</c:v>
                </c:pt>
                <c:pt idx="5">
                  <c:v>1.3620400829295836</c:v>
                </c:pt>
                <c:pt idx="6">
                  <c:v>1.5192904162358936</c:v>
                </c:pt>
                <c:pt idx="7">
                  <c:v>1.6583121450790002</c:v>
                </c:pt>
                <c:pt idx="8">
                  <c:v>1.7797754994464121</c:v>
                </c:pt>
                <c:pt idx="9">
                  <c:v>1.8843636186498727</c:v>
                </c:pt>
                <c:pt idx="10">
                  <c:v>1.9727717438815842</c:v>
                </c:pt>
                <c:pt idx="11">
                  <c:v>2.0457063309849208</c:v>
                </c:pt>
                <c:pt idx="12">
                  <c:v>2.1038840807984407</c:v>
                </c:pt>
                <c:pt idx="13">
                  <c:v>2.1480308846639091</c:v>
                </c:pt>
                <c:pt idx="14">
                  <c:v>2.178880682973698</c:v>
                </c:pt>
                <c:pt idx="15">
                  <c:v>2.1971742349758583</c:v>
                </c:pt>
                <c:pt idx="16">
                  <c:v>2.2036577984622436</c:v>
                </c:pt>
                <c:pt idx="17">
                  <c:v>2.1990817184422733</c:v>
                </c:pt>
                <c:pt idx="18">
                  <c:v>2.1841989244584674</c:v>
                </c:pt>
                <c:pt idx="19">
                  <c:v>2.1597633368359577</c:v>
                </c:pt>
                <c:pt idx="20">
                  <c:v>2.1265281828828915</c:v>
                </c:pt>
                <c:pt idx="21">
                  <c:v>2.0852442248781751</c:v>
                </c:pt>
                <c:pt idx="22">
                  <c:v>2.036657902602609</c:v>
                </c:pt>
                <c:pt idx="23">
                  <c:v>1.9815093941946773</c:v>
                </c:pt>
                <c:pt idx="24">
                  <c:v>1.9205306002468447</c:v>
                </c:pt>
                <c:pt idx="25">
                  <c:v>1.8544430573057402</c:v>
                </c:pt>
                <c:pt idx="26">
                  <c:v>1.783955788301566</c:v>
                </c:pt>
                <c:pt idx="27">
                  <c:v>1.7097630989083454</c:v>
                </c:pt>
                <c:pt idx="28">
                  <c:v>1.6325423304250197</c:v>
                </c:pt>
                <c:pt idx="29">
                  <c:v>1.5529515814623029</c:v>
                </c:pt>
                <c:pt idx="30">
                  <c:v>1.4716274125133397</c:v>
                </c:pt>
                <c:pt idx="31">
                  <c:v>1.3891825493645396</c:v>
                </c:pt>
                <c:pt idx="32">
                  <c:v>1.3062036032490829</c:v>
                </c:pt>
                <c:pt idx="33">
                  <c:v>1.2232488276363418</c:v>
                </c:pt>
                <c:pt idx="34">
                  <c:v>1.1408459335562258</c:v>
                </c:pt>
                <c:pt idx="35">
                  <c:v>1.0594899873414867</c:v>
                </c:pt>
                <c:pt idx="36">
                  <c:v>0.97964141658820081</c:v>
                </c:pt>
                <c:pt idx="37">
                  <c:v>0.90172415193121269</c:v>
                </c:pt>
                <c:pt idx="38">
                  <c:v>0.82612393384346672</c:v>
                </c:pt>
                <c:pt idx="39">
                  <c:v>0.75318681502213725</c:v>
                </c:pt>
                <c:pt idx="40">
                  <c:v>0.68321788993568855</c:v>
                </c:pt>
                <c:pt idx="41">
                  <c:v>0.61648028367949015</c:v>
                </c:pt>
                <c:pt idx="42">
                  <c:v>0.5531944323182052</c:v>
                </c:pt>
                <c:pt idx="43">
                  <c:v>0.49353768626682448</c:v>
                </c:pt>
                <c:pt idx="44">
                  <c:v>0.43764426685797497</c:v>
                </c:pt>
                <c:pt idx="45">
                  <c:v>0.38560560393601095</c:v>
                </c:pt>
                <c:pt idx="46">
                  <c:v>0.3374710789837857</c:v>
                </c:pt>
                <c:pt idx="47">
                  <c:v>0.29324919380734626</c:v>
                </c:pt>
                <c:pt idx="48">
                  <c:v>0.25290917907202648</c:v>
                </c:pt>
                <c:pt idx="49">
                  <c:v>0.2163830499185273</c:v>
                </c:pt>
                <c:pt idx="50">
                  <c:v>0.18356810744180146</c:v>
                </c:pt>
                <c:pt idx="51">
                  <c:v>0.15432987498924503</c:v>
                </c:pt>
                <c:pt idx="52">
                  <c:v>0.12850544709139899</c:v>
                </c:pt>
                <c:pt idx="53">
                  <c:v>0.10590721652211596</c:v>
                </c:pt>
                <c:pt idx="54">
                  <c:v>8.6326931737894866E-2</c:v>
                </c:pt>
                <c:pt idx="55">
                  <c:v>6.9540023125036224E-2</c:v>
                </c:pt>
                <c:pt idx="56">
                  <c:v>5.531012257569335E-2</c:v>
                </c:pt>
                <c:pt idx="57">
                  <c:v>4.3393687547203991E-2</c:v>
                </c:pt>
                <c:pt idx="58">
                  <c:v>3.3544628702948734E-2</c:v>
                </c:pt>
                <c:pt idx="59">
                  <c:v>2.5518830389309782E-2</c:v>
                </c:pt>
                <c:pt idx="60">
                  <c:v>1.9078446579764496E-2</c:v>
                </c:pt>
                <c:pt idx="61">
                  <c:v>1.3995852579226415E-2</c:v>
                </c:pt>
                <c:pt idx="62">
                  <c:v>1.0057135778837021E-2</c:v>
                </c:pt>
                <c:pt idx="63">
                  <c:v>7.0650180139173414E-3</c:v>
                </c:pt>
                <c:pt idx="64">
                  <c:v>4.8411182846897468E-3</c:v>
                </c:pt>
                <c:pt idx="65">
                  <c:v>3.2274880206886545E-3</c:v>
                </c:pt>
                <c:pt idx="66">
                  <c:v>2.0873813949708556E-3</c:v>
                </c:pt>
                <c:pt idx="67">
                  <c:v>1.3052593671253499E-3</c:v>
                </c:pt>
                <c:pt idx="68">
                  <c:v>7.8606622536748344E-4</c:v>
                </c:pt>
                <c:pt idx="69">
                  <c:v>4.5385855787191215E-4</c:v>
                </c:pt>
                <c:pt idx="70">
                  <c:v>2.499051247001465E-4</c:v>
                </c:pt>
                <c:pt idx="71">
                  <c:v>1.3040776379695065E-4</c:v>
                </c:pt>
                <c:pt idx="72">
                  <c:v>6.4013896155586979E-5</c:v>
                </c:pt>
                <c:pt idx="73">
                  <c:v>2.9296655073579869E-5</c:v>
                </c:pt>
                <c:pt idx="74">
                  <c:v>1.2366879909791689E-5</c:v>
                </c:pt>
                <c:pt idx="75">
                  <c:v>4.7522497246958252E-6</c:v>
                </c:pt>
                <c:pt idx="76">
                  <c:v>1.6357179722434335E-6</c:v>
                </c:pt>
                <c:pt idx="77">
                  <c:v>4.9422592413290401E-7</c:v>
                </c:pt>
                <c:pt idx="78">
                  <c:v>1.2778568020512582E-7</c:v>
                </c:pt>
                <c:pt idx="79">
                  <c:v>2.7364779902638258E-8</c:v>
                </c:pt>
                <c:pt idx="80">
                  <c:v>4.6512536968244573E-9</c:v>
                </c:pt>
                <c:pt idx="81">
                  <c:v>5.9302592166952457E-10</c:v>
                </c:pt>
                <c:pt idx="82">
                  <c:v>5.2529304422424547E-11</c:v>
                </c:pt>
                <c:pt idx="83">
                  <c:v>2.9054079135972372E-12</c:v>
                </c:pt>
                <c:pt idx="84">
                  <c:v>8.6102891170705812E-14</c:v>
                </c:pt>
                <c:pt idx="85">
                  <c:v>1.0888789185662956E-15</c:v>
                </c:pt>
                <c:pt idx="86">
                  <c:v>4.1247213199802847E-18</c:v>
                </c:pt>
                <c:pt idx="87">
                  <c:v>2.6153698346850442E-21</c:v>
                </c:pt>
                <c:pt idx="88">
                  <c:v>9.9194979675484224E-26</c:v>
                </c:pt>
                <c:pt idx="89">
                  <c:v>3.0212895644005473E-32</c:v>
                </c:pt>
                <c:pt idx="90">
                  <c:v>8.082062076030914E-43</c:v>
                </c:pt>
                <c:pt idx="91">
                  <c:v>5.6846167511801498E-63</c:v>
                </c:pt>
                <c:pt idx="92">
                  <c:v>1.2565918141240155E-116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DE-435A-BD99-8D2E1739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v>AlSm-111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Sheet1!$AV$2:$AV$14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10.700000000000045</c:v>
                      </c:pt>
                      <c:pt idx="1">
                        <c:v>50.700000000000045</c:v>
                      </c:pt>
                      <c:pt idx="2">
                        <c:v>100.70000000000005</c:v>
                      </c:pt>
                      <c:pt idx="3">
                        <c:v>150.70000000000005</c:v>
                      </c:pt>
                      <c:pt idx="4">
                        <c:v>200.70000000000005</c:v>
                      </c:pt>
                      <c:pt idx="5">
                        <c:v>250.70000000000005</c:v>
                      </c:pt>
                      <c:pt idx="6">
                        <c:v>300.70000000000005</c:v>
                      </c:pt>
                      <c:pt idx="7">
                        <c:v>350.70000000000005</c:v>
                      </c:pt>
                      <c:pt idx="8">
                        <c:v>400.70000000000005</c:v>
                      </c:pt>
                      <c:pt idx="9">
                        <c:v>450.70000000000005</c:v>
                      </c:pt>
                      <c:pt idx="10">
                        <c:v>500.70000000000005</c:v>
                      </c:pt>
                      <c:pt idx="11">
                        <c:v>550.70000000000005</c:v>
                      </c:pt>
                      <c:pt idx="12">
                        <c:v>600.70000000000005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Sheet1!$BC$2:$BC$14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1.6666776568708779</c:v>
                      </c:pt>
                      <c:pt idx="1">
                        <c:v>11.561214107562511</c:v>
                      </c:pt>
                      <c:pt idx="2">
                        <c:v>29.77980287859825</c:v>
                      </c:pt>
                      <c:pt idx="3">
                        <c:v>37.269843117850805</c:v>
                      </c:pt>
                      <c:pt idx="4">
                        <c:v>42.03429963129588</c:v>
                      </c:pt>
                      <c:pt idx="5">
                        <c:v>42.227108209586305</c:v>
                      </c:pt>
                      <c:pt idx="6">
                        <c:v>34.999106025388876</c:v>
                      </c:pt>
                      <c:pt idx="7">
                        <c:v>33.208698372966204</c:v>
                      </c:pt>
                      <c:pt idx="8">
                        <c:v>27.482598862613358</c:v>
                      </c:pt>
                      <c:pt idx="9">
                        <c:v>17.302527035198494</c:v>
                      </c:pt>
                      <c:pt idx="10">
                        <c:v>11.707700318829193</c:v>
                      </c:pt>
                      <c:pt idx="11">
                        <c:v>9.5851452733996592</c:v>
                      </c:pt>
                      <c:pt idx="12">
                        <c:v>7.1559713959630145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DCB-41E9-9FAF-FF1341FD2309}"/>
                  </c:ext>
                </c:extLst>
              </c15:ser>
            </c15:filteredScatterSeries>
          </c:ext>
        </c:extLst>
      </c:scatterChart>
      <c:valAx>
        <c:axId val="1116358560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Growth velocity, </a:t>
                </a: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,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40"/>
        <c:min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1933556231435416"/>
          <c:y val="8.6231866804986318E-2"/>
          <c:w val="0.2811002762426405"/>
          <c:h val="0.489589422644110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71193837456709"/>
          <c:y val="5.476041810563153E-2"/>
          <c:w val="0.75467859416981165"/>
          <c:h val="0.70077929732467648"/>
        </c:manualLayout>
      </c:layout>
      <c:scatterChart>
        <c:scatterStyle val="lineMarker"/>
        <c:varyColors val="0"/>
        <c:ser>
          <c:idx val="4"/>
          <c:order val="3"/>
          <c:tx>
            <c:v>Al-111 with potential B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Sheet1!$AV$2:$AV$14</c:f>
              <c:numCache>
                <c:formatCode>General</c:formatCode>
                <c:ptCount val="13"/>
                <c:pt idx="0">
                  <c:v>10.700000000000045</c:v>
                </c:pt>
                <c:pt idx="1">
                  <c:v>50.700000000000045</c:v>
                </c:pt>
                <c:pt idx="2">
                  <c:v>100.70000000000005</c:v>
                </c:pt>
                <c:pt idx="3">
                  <c:v>150.70000000000005</c:v>
                </c:pt>
                <c:pt idx="4">
                  <c:v>200.70000000000005</c:v>
                </c:pt>
                <c:pt idx="5">
                  <c:v>250.70000000000005</c:v>
                </c:pt>
                <c:pt idx="6">
                  <c:v>300.70000000000005</c:v>
                </c:pt>
                <c:pt idx="7">
                  <c:v>350.70000000000005</c:v>
                </c:pt>
                <c:pt idx="8">
                  <c:v>400.70000000000005</c:v>
                </c:pt>
                <c:pt idx="9">
                  <c:v>450.70000000000005</c:v>
                </c:pt>
                <c:pt idx="10">
                  <c:v>500.70000000000005</c:v>
                </c:pt>
                <c:pt idx="11">
                  <c:v>550.70000000000005</c:v>
                </c:pt>
                <c:pt idx="12">
                  <c:v>600.70000000000005</c:v>
                </c:pt>
              </c:numCache>
            </c:numRef>
          </c:xVal>
          <c:yVal>
            <c:numRef>
              <c:f>Sheet1!$BC$2:$BC$14</c:f>
              <c:numCache>
                <c:formatCode>General</c:formatCode>
                <c:ptCount val="13"/>
                <c:pt idx="0">
                  <c:v>1.6666776568708779</c:v>
                </c:pt>
                <c:pt idx="1">
                  <c:v>11.561214107562511</c:v>
                </c:pt>
                <c:pt idx="2">
                  <c:v>29.77980287859825</c:v>
                </c:pt>
                <c:pt idx="3">
                  <c:v>37.269843117850805</c:v>
                </c:pt>
                <c:pt idx="4">
                  <c:v>42.03429963129588</c:v>
                </c:pt>
                <c:pt idx="5">
                  <c:v>42.227108209586305</c:v>
                </c:pt>
                <c:pt idx="6">
                  <c:v>34.999106025388876</c:v>
                </c:pt>
                <c:pt idx="7">
                  <c:v>33.208698372966204</c:v>
                </c:pt>
                <c:pt idx="8">
                  <c:v>27.482598862613358</c:v>
                </c:pt>
                <c:pt idx="9">
                  <c:v>17.302527035198494</c:v>
                </c:pt>
                <c:pt idx="10">
                  <c:v>11.707700318829193</c:v>
                </c:pt>
                <c:pt idx="11">
                  <c:v>9.5851452733996592</c:v>
                </c:pt>
                <c:pt idx="12">
                  <c:v>7.1559713959630145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05-453F-A31C-A80186E74D3E}"/>
            </c:ext>
          </c:extLst>
        </c:ser>
        <c:ser>
          <c:idx val="7"/>
          <c:order val="7"/>
          <c:tx>
            <c:v>Our model</c:v>
          </c:tx>
          <c:spPr>
            <a:ln w="158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Sheet1!$BD$3:$BD$95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Sheet1!$BG$3:$BG$95</c:f>
              <c:numCache>
                <c:formatCode>General</c:formatCode>
                <c:ptCount val="93"/>
                <c:pt idx="0">
                  <c:v>5.2451129600637536</c:v>
                </c:pt>
                <c:pt idx="1">
                  <c:v>8.6967495704722158</c:v>
                </c:pt>
                <c:pt idx="2">
                  <c:v>11.970829486298099</c:v>
                </c:pt>
                <c:pt idx="3">
                  <c:v>15.067888634823454</c:v>
                </c:pt>
                <c:pt idx="4">
                  <c:v>17.988600010571641</c:v>
                </c:pt>
                <c:pt idx="5">
                  <c:v>20.733779489039794</c:v>
                </c:pt>
                <c:pt idx="6">
                  <c:v>23.304391712376599</c:v>
                </c:pt>
                <c:pt idx="7">
                  <c:v>25.701556031188542</c:v>
                </c:pt>
                <c:pt idx="8">
                  <c:v>27.926552484341872</c:v>
                </c:pt>
                <c:pt idx="9">
                  <c:v>29.980827796092111</c:v>
                </c:pt>
                <c:pt idx="10">
                  <c:v>31.866001367109938</c:v>
                </c:pt>
                <c:pt idx="11">
                  <c:v>33.583871232961719</c:v>
                </c:pt>
                <c:pt idx="12">
                  <c:v>35.136419960336809</c:v>
                </c:pt>
                <c:pt idx="13">
                  <c:v>36.525820447774628</c:v>
                </c:pt>
                <c:pt idx="14">
                  <c:v>37.754441593823557</c:v>
                </c:pt>
                <c:pt idx="15">
                  <c:v>38.824853791448348</c:v>
                </c:pt>
                <c:pt idx="16">
                  <c:v>39.739834203084641</c:v>
                </c:pt>
                <c:pt idx="17">
                  <c:v>40.502371766012317</c:v>
                </c:pt>
                <c:pt idx="18">
                  <c:v>41.115671872679485</c:v>
                </c:pt>
                <c:pt idx="19">
                  <c:v>41.583160665259221</c:v>
                </c:pt>
                <c:pt idx="20">
                  <c:v>41.908488878063565</c:v>
                </c:pt>
                <c:pt idx="21">
                  <c:v>42.095535155491504</c:v>
                </c:pt>
                <c:pt idx="22">
                  <c:v>42.148408766964671</c:v>
                </c:pt>
                <c:pt idx="23">
                  <c:v>42.071451633840724</c:v>
                </c:pt>
                <c:pt idx="24">
                  <c:v>41.869239576625297</c:v>
                </c:pt>
                <c:pt idx="25">
                  <c:v>41.546582683989882</c:v>
                </c:pt>
                <c:pt idx="26">
                  <c:v>41.10852469820945</c:v>
                </c:pt>
                <c:pt idx="27">
                  <c:v>40.56034130475431</c:v>
                </c:pt>
                <c:pt idx="28">
                  <c:v>39.907537207012865</c:v>
                </c:pt>
                <c:pt idx="29">
                  <c:v>39.155841860627866</c:v>
                </c:pt>
                <c:pt idx="30">
                  <c:v>38.31120373585955</c:v>
                </c:pt>
                <c:pt idx="31">
                  <c:v>37.379782970950956</c:v>
                </c:pt>
                <c:pt idx="32">
                  <c:v>36.367942274899519</c:v>
                </c:pt>
                <c:pt idx="33">
                  <c:v>35.282235934621056</c:v>
                </c:pt>
                <c:pt idx="34">
                  <c:v>34.129396779558128</c:v>
                </c:pt>
                <c:pt idx="35">
                  <c:v>32.916320956721968</c:v>
                </c:pt>
                <c:pt idx="36">
                  <c:v>31.650050371414089</c:v>
                </c:pt>
                <c:pt idx="37">
                  <c:v>30.337752653957953</c:v>
                </c:pt>
                <c:pt idx="38">
                  <c:v>28.986698521266863</c:v>
                </c:pt>
                <c:pt idx="39">
                  <c:v>27.604236414630506</c:v>
                </c:pt>
                <c:pt idx="40">
                  <c:v>26.197764312444793</c:v>
                </c:pt>
                <c:pt idx="41">
                  <c:v>24.774698639534503</c:v>
                </c:pt>
                <c:pt idx="42">
                  <c:v>23.342440224086097</c:v>
                </c:pt>
                <c:pt idx="43">
                  <c:v>21.908337289937759</c:v>
                </c:pt>
                <c:pt idx="44">
                  <c:v>20.479645517020202</c:v>
                </c:pt>
                <c:pt idx="45">
                  <c:v>19.063485257073363</c:v>
                </c:pt>
                <c:pt idx="46">
                  <c:v>17.666796056325357</c:v>
                </c:pt>
                <c:pt idx="47">
                  <c:v>16.296288712479498</c:v>
                </c:pt>
                <c:pt idx="48">
                  <c:v>14.958395180840055</c:v>
                </c:pt>
                <c:pt idx="49">
                  <c:v>13.659216744210797</c:v>
                </c:pt>
                <c:pt idx="50">
                  <c:v>12.404470973478977</c:v>
                </c:pt>
                <c:pt idx="51">
                  <c:v>11.199438130214068</c:v>
                </c:pt>
                <c:pt idx="52">
                  <c:v>10.048907798184842</c:v>
                </c:pt>
                <c:pt idx="53">
                  <c:v>8.9571266755816321</c:v>
                </c:pt>
                <c:pt idx="54">
                  <c:v>7.9277486109810118</c:v>
                </c:pt>
                <c:pt idx="55">
                  <c:v>6.9637881193976359</c:v>
                </c:pt>
                <c:pt idx="56">
                  <c:v>6.0675787641615013</c:v>
                </c:pt>
                <c:pt idx="57">
                  <c:v>5.2407379279038562</c:v>
                </c:pt>
                <c:pt idx="58">
                  <c:v>4.484139611444685</c:v>
                </c:pt>
                <c:pt idx="59">
                  <c:v>3.7978969801709734</c:v>
                </c:pt>
                <c:pt idx="60">
                  <c:v>3.1813564082764474</c:v>
                </c:pt>
                <c:pt idx="61">
                  <c:v>2.6331047341202121</c:v>
                </c:pt>
                <c:pt idx="62">
                  <c:v>2.1509913148206894</c:v>
                </c:pt>
                <c:pt idx="63">
                  <c:v>1.7321662333795365</c:v>
                </c:pt>
                <c:pt idx="64">
                  <c:v>1.373135645246687</c:v>
                </c:pt>
                <c:pt idx="65">
                  <c:v>1.0698347332222566</c:v>
                </c:pt>
                <c:pt idx="66">
                  <c:v>0.81771805464338787</c:v>
                </c:pt>
                <c:pt idx="67">
                  <c:v>0.61186620645896972</c:v>
                </c:pt>
                <c:pt idx="68">
                  <c:v>0.44710670968021998</c:v>
                </c:pt>
                <c:pt idx="69">
                  <c:v>0.31814585295622622</c:v>
                </c:pt>
                <c:pt idx="70">
                  <c:v>0.2197069916067122</c:v>
                </c:pt>
                <c:pt idx="71">
                  <c:v>0.14666956450682953</c:v>
                </c:pt>
                <c:pt idx="72">
                  <c:v>9.4201999262575886E-2</c:v>
                </c:pt>
                <c:pt idx="73">
                  <c:v>5.7880902454608842E-2</c:v>
                </c:pt>
                <c:pt idx="74">
                  <c:v>3.3788691569514952E-2</c:v>
                </c:pt>
                <c:pt idx="75">
                  <c:v>1.8582355036097557E-2</c:v>
                </c:pt>
                <c:pt idx="76">
                  <c:v>9.5275470573319455E-3</c:v>
                </c:pt>
                <c:pt idx="77">
                  <c:v>4.4948755060035851E-3</c:v>
                </c:pt>
                <c:pt idx="78">
                  <c:v>1.9189914665800334E-3</c:v>
                </c:pt>
                <c:pt idx="79">
                  <c:v>7.2561699223415237E-4</c:v>
                </c:pt>
                <c:pt idx="80">
                  <c:v>2.3624185597996694E-4</c:v>
                </c:pt>
                <c:pt idx="81">
                  <c:v>6.3766628640167576E-5</c:v>
                </c:pt>
                <c:pt idx="82">
                  <c:v>1.3548694985874383E-5</c:v>
                </c:pt>
                <c:pt idx="83">
                  <c:v>2.1064304085075756E-6</c:v>
                </c:pt>
                <c:pt idx="84">
                  <c:v>2.1546888913044342E-7</c:v>
                </c:pt>
                <c:pt idx="85">
                  <c:v>1.2346537465913488E-8</c:v>
                </c:pt>
                <c:pt idx="86">
                  <c:v>3.068875507642039E-10</c:v>
                </c:pt>
                <c:pt idx="87">
                  <c:v>2.1469266137960209E-12</c:v>
                </c:pt>
                <c:pt idx="88">
                  <c:v>1.909646113795299E-15</c:v>
                </c:pt>
                <c:pt idx="89">
                  <c:v>4.2049243314903485E-20</c:v>
                </c:pt>
                <c:pt idx="90">
                  <c:v>4.2170889065375875E-28</c:v>
                </c:pt>
                <c:pt idx="91">
                  <c:v>4.2997425570714695E-45</c:v>
                </c:pt>
                <c:pt idx="92">
                  <c:v>4.7538025286794074E-106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A05-453F-A31C-A80186E74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Al-111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75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Sheet1!$B$2:$B$24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110</c:v>
                      </c:pt>
                      <c:pt idx="6">
                        <c:v>130</c:v>
                      </c:pt>
                      <c:pt idx="7">
                        <c:v>160</c:v>
                      </c:pt>
                      <c:pt idx="8">
                        <c:v>180</c:v>
                      </c:pt>
                      <c:pt idx="9">
                        <c:v>210</c:v>
                      </c:pt>
                      <c:pt idx="10">
                        <c:v>260</c:v>
                      </c:pt>
                      <c:pt idx="11">
                        <c:v>280</c:v>
                      </c:pt>
                      <c:pt idx="12">
                        <c:v>310</c:v>
                      </c:pt>
                      <c:pt idx="13">
                        <c:v>330</c:v>
                      </c:pt>
                      <c:pt idx="14">
                        <c:v>360</c:v>
                      </c:pt>
                      <c:pt idx="15">
                        <c:v>380</c:v>
                      </c:pt>
                      <c:pt idx="16">
                        <c:v>410</c:v>
                      </c:pt>
                      <c:pt idx="17">
                        <c:v>430</c:v>
                      </c:pt>
                      <c:pt idx="18">
                        <c:v>460</c:v>
                      </c:pt>
                      <c:pt idx="19">
                        <c:v>480</c:v>
                      </c:pt>
                      <c:pt idx="20">
                        <c:v>510</c:v>
                      </c:pt>
                      <c:pt idx="21">
                        <c:v>559</c:v>
                      </c:pt>
                      <c:pt idx="22">
                        <c:v>610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Sheet1!$I$2:$I$24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2.2681293875346915</c:v>
                      </c:pt>
                      <c:pt idx="1">
                        <c:v>5.221404890178202</c:v>
                      </c:pt>
                      <c:pt idx="2">
                        <c:v>11.545816839818798</c:v>
                      </c:pt>
                      <c:pt idx="3">
                        <c:v>18.470109821798584</c:v>
                      </c:pt>
                      <c:pt idx="4">
                        <c:v>24.555939553608432</c:v>
                      </c:pt>
                      <c:pt idx="5">
                        <c:v>28.068711147948608</c:v>
                      </c:pt>
                      <c:pt idx="6">
                        <c:v>29.518016991297142</c:v>
                      </c:pt>
                      <c:pt idx="7">
                        <c:v>31.805567067274485</c:v>
                      </c:pt>
                      <c:pt idx="8">
                        <c:v>33.060764608371315</c:v>
                      </c:pt>
                      <c:pt idx="9">
                        <c:v>31.701735391628677</c:v>
                      </c:pt>
                      <c:pt idx="10">
                        <c:v>29.005093935626462</c:v>
                      </c:pt>
                      <c:pt idx="11">
                        <c:v>27.76616245337754</c:v>
                      </c:pt>
                      <c:pt idx="12">
                        <c:v>20.578597699958557</c:v>
                      </c:pt>
                      <c:pt idx="13">
                        <c:v>16.947200062163283</c:v>
                      </c:pt>
                      <c:pt idx="14">
                        <c:v>13.741566514711977</c:v>
                      </c:pt>
                      <c:pt idx="15">
                        <c:v>12.212231661831744</c:v>
                      </c:pt>
                      <c:pt idx="16">
                        <c:v>7.9380690900479536</c:v>
                      </c:pt>
                      <c:pt idx="17">
                        <c:v>8.9468932649299049</c:v>
                      </c:pt>
                      <c:pt idx="18">
                        <c:v>7.8113681102362182</c:v>
                      </c:pt>
                      <c:pt idx="19">
                        <c:v>6.5475283094947416</c:v>
                      </c:pt>
                      <c:pt idx="20">
                        <c:v>1.6414079983423124</c:v>
                      </c:pt>
                      <c:pt idx="21">
                        <c:v>1.6585958005249344</c:v>
                      </c:pt>
                      <c:pt idx="22">
                        <c:v>0.60145064369076107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A05-453F-A31C-A80186E74D3E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v>Al-110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>
                        <a:lumMod val="5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Sheet1!$T$2:$T$28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50</c:v>
                      </c:pt>
                      <c:pt idx="4">
                        <c:v>70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150</c:v>
                      </c:pt>
                      <c:pt idx="8">
                        <c:v>200</c:v>
                      </c:pt>
                      <c:pt idx="9">
                        <c:v>220</c:v>
                      </c:pt>
                      <c:pt idx="10">
                        <c:v>250</c:v>
                      </c:pt>
                      <c:pt idx="11">
                        <c:v>270</c:v>
                      </c:pt>
                      <c:pt idx="12">
                        <c:v>300</c:v>
                      </c:pt>
                      <c:pt idx="13">
                        <c:v>320</c:v>
                      </c:pt>
                      <c:pt idx="14">
                        <c:v>350</c:v>
                      </c:pt>
                      <c:pt idx="15">
                        <c:v>370</c:v>
                      </c:pt>
                      <c:pt idx="16">
                        <c:v>400</c:v>
                      </c:pt>
                      <c:pt idx="17">
                        <c:v>420</c:v>
                      </c:pt>
                      <c:pt idx="18">
                        <c:v>450</c:v>
                      </c:pt>
                      <c:pt idx="19">
                        <c:v>470</c:v>
                      </c:pt>
                      <c:pt idx="20">
                        <c:v>500</c:v>
                      </c:pt>
                      <c:pt idx="21">
                        <c:v>520</c:v>
                      </c:pt>
                      <c:pt idx="22">
                        <c:v>550</c:v>
                      </c:pt>
                      <c:pt idx="23">
                        <c:v>570</c:v>
                      </c:pt>
                      <c:pt idx="24">
                        <c:v>600</c:v>
                      </c:pt>
                      <c:pt idx="25">
                        <c:v>620</c:v>
                      </c:pt>
                      <c:pt idx="26">
                        <c:v>650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Sheet1!$AA$2:$AA$28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2.594268745360059</c:v>
                      </c:pt>
                      <c:pt idx="1">
                        <c:v>5.0757037861915366</c:v>
                      </c:pt>
                      <c:pt idx="2">
                        <c:v>11.126610244988864</c:v>
                      </c:pt>
                      <c:pt idx="3">
                        <c:v>14.377945141249562</c:v>
                      </c:pt>
                      <c:pt idx="4">
                        <c:v>20.509330257715558</c:v>
                      </c:pt>
                      <c:pt idx="5">
                        <c:v>31.292040792404173</c:v>
                      </c:pt>
                      <c:pt idx="6">
                        <c:v>34.446199888641424</c:v>
                      </c:pt>
                      <c:pt idx="7">
                        <c:v>38.330794357832218</c:v>
                      </c:pt>
                      <c:pt idx="8">
                        <c:v>43.122939866369705</c:v>
                      </c:pt>
                      <c:pt idx="9">
                        <c:v>43.552895322939861</c:v>
                      </c:pt>
                      <c:pt idx="10">
                        <c:v>44.445879732739414</c:v>
                      </c:pt>
                      <c:pt idx="11">
                        <c:v>40.12235125676105</c:v>
                      </c:pt>
                      <c:pt idx="12">
                        <c:v>37.553689680772088</c:v>
                      </c:pt>
                      <c:pt idx="13">
                        <c:v>32.159544084894534</c:v>
                      </c:pt>
                      <c:pt idx="14">
                        <c:v>28.596018930957676</c:v>
                      </c:pt>
                      <c:pt idx="15">
                        <c:v>25.770256124721598</c:v>
                      </c:pt>
                      <c:pt idx="16">
                        <c:v>21.736000000000001</c:v>
                      </c:pt>
                      <c:pt idx="17">
                        <c:v>20.206681514476614</c:v>
                      </c:pt>
                      <c:pt idx="18">
                        <c:v>14.600286350620426</c:v>
                      </c:pt>
                      <c:pt idx="19">
                        <c:v>10.445167037861914</c:v>
                      </c:pt>
                      <c:pt idx="20">
                        <c:v>7.8024529819351649</c:v>
                      </c:pt>
                      <c:pt idx="21">
                        <c:v>5.8661286519061964</c:v>
                      </c:pt>
                      <c:pt idx="22">
                        <c:v>3.715885609997525</c:v>
                      </c:pt>
                      <c:pt idx="23">
                        <c:v>3.07057513428534</c:v>
                      </c:pt>
                      <c:pt idx="24">
                        <c:v>1.5851578386753169</c:v>
                      </c:pt>
                      <c:pt idx="25">
                        <c:v>0.80003563474387518</c:v>
                      </c:pt>
                      <c:pt idx="26">
                        <c:v>0.32326280623608017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A05-453F-A31C-A80186E74D3E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v>Al-100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rgbClr val="7030A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Sheet1!$AH$2:$AH$22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50</c:v>
                      </c:pt>
                      <c:pt idx="4">
                        <c:v>60</c:v>
                      </c:pt>
                      <c:pt idx="5">
                        <c:v>80</c:v>
                      </c:pt>
                      <c:pt idx="6">
                        <c:v>100</c:v>
                      </c:pt>
                      <c:pt idx="7">
                        <c:v>120</c:v>
                      </c:pt>
                      <c:pt idx="8">
                        <c:v>140</c:v>
                      </c:pt>
                      <c:pt idx="9">
                        <c:v>150</c:v>
                      </c:pt>
                      <c:pt idx="10">
                        <c:v>200</c:v>
                      </c:pt>
                      <c:pt idx="11">
                        <c:v>240</c:v>
                      </c:pt>
                      <c:pt idx="12">
                        <c:v>250</c:v>
                      </c:pt>
                      <c:pt idx="13">
                        <c:v>260</c:v>
                      </c:pt>
                      <c:pt idx="14">
                        <c:v>300</c:v>
                      </c:pt>
                      <c:pt idx="15">
                        <c:v>350</c:v>
                      </c:pt>
                      <c:pt idx="16">
                        <c:v>400</c:v>
                      </c:pt>
                      <c:pt idx="17">
                        <c:v>450</c:v>
                      </c:pt>
                      <c:pt idx="18">
                        <c:v>500</c:v>
                      </c:pt>
                      <c:pt idx="19">
                        <c:v>550</c:v>
                      </c:pt>
                      <c:pt idx="20">
                        <c:v>600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Sheet1!$AO$2:$AO$22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4.5269144010822391</c:v>
                      </c:pt>
                      <c:pt idx="1">
                        <c:v>8.9325054917647506</c:v>
                      </c:pt>
                      <c:pt idx="2">
                        <c:v>16.035133225256683</c:v>
                      </c:pt>
                      <c:pt idx="3">
                        <c:v>18.409129013038477</c:v>
                      </c:pt>
                      <c:pt idx="4">
                        <c:v>22.714528955269692</c:v>
                      </c:pt>
                      <c:pt idx="5">
                        <c:v>29.323626840798561</c:v>
                      </c:pt>
                      <c:pt idx="6">
                        <c:v>36.289880284324731</c:v>
                      </c:pt>
                      <c:pt idx="7">
                        <c:v>45.546601820675903</c:v>
                      </c:pt>
                      <c:pt idx="8">
                        <c:v>47.575019744772838</c:v>
                      </c:pt>
                      <c:pt idx="9">
                        <c:v>46.082387662634581</c:v>
                      </c:pt>
                      <c:pt idx="10">
                        <c:v>53.371477740366629</c:v>
                      </c:pt>
                      <c:pt idx="11">
                        <c:v>59.127851907275783</c:v>
                      </c:pt>
                      <c:pt idx="12">
                        <c:v>57.764861578750477</c:v>
                      </c:pt>
                      <c:pt idx="13">
                        <c:v>58.735422815258204</c:v>
                      </c:pt>
                      <c:pt idx="14">
                        <c:v>52.690332959221848</c:v>
                      </c:pt>
                      <c:pt idx="15">
                        <c:v>42.638822380180407</c:v>
                      </c:pt>
                      <c:pt idx="16">
                        <c:v>27.324627447312636</c:v>
                      </c:pt>
                      <c:pt idx="17">
                        <c:v>19.204498690609803</c:v>
                      </c:pt>
                      <c:pt idx="18">
                        <c:v>12.892872396807586</c:v>
                      </c:pt>
                      <c:pt idx="19">
                        <c:v>8.9013009103379499</c:v>
                      </c:pt>
                      <c:pt idx="20">
                        <c:v>2.8770658574773802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A05-453F-A31C-A80186E74D3E}"/>
                  </c:ext>
                </c:extLst>
              </c15:ser>
            </c15:filteredScatterSeries>
            <c15:filteredScatterSeries>
              <c15:ser>
                <c:idx val="1"/>
                <c:order val="4"/>
                <c:tx>
                  <c:v>111-fitting</c:v>
                </c:tx>
                <c:spPr>
                  <a:ln w="15875" cap="rnd">
                    <a:solidFill>
                      <a:schemeClr val="accent6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Sheet1!$J$3:$J$95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Sheet1!$M$3:$M$95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3.9396274425512914</c:v>
                      </c:pt>
                      <c:pt idx="1">
                        <c:v>7.5871816557124294</c:v>
                      </c:pt>
                      <c:pt idx="2">
                        <c:v>10.949392267132357</c:v>
                      </c:pt>
                      <c:pt idx="3">
                        <c:v>14.033222940201991</c:v>
                      </c:pt>
                      <c:pt idx="4">
                        <c:v>16.84586878017571</c:v>
                      </c:pt>
                      <c:pt idx="5">
                        <c:v>19.39475300967915</c:v>
                      </c:pt>
                      <c:pt idx="6">
                        <c:v>21.687522865542046</c:v>
                      </c:pt>
                      <c:pt idx="7">
                        <c:v>23.732044667936531</c:v>
                      </c:pt>
                      <c:pt idx="8">
                        <c:v>25.536398012077832</c:v>
                      </c:pt>
                      <c:pt idx="9">
                        <c:v>27.108869032303332</c:v>
                      </c:pt>
                      <c:pt idx="10">
                        <c:v>28.457942688236336</c:v>
                      </c:pt>
                      <c:pt idx="11">
                        <c:v>29.592294023017608</c:v>
                      </c:pt>
                      <c:pt idx="12">
                        <c:v>30.520778344313545</c:v>
                      </c:pt>
                      <c:pt idx="13">
                        <c:v>31.252420280050814</c:v>
                      </c:pt>
                      <c:pt idx="14">
                        <c:v>31.796401662655686</c:v>
                      </c:pt>
                      <c:pt idx="15">
                        <c:v>32.16204819807426</c:v>
                      </c:pt>
                      <c:pt idx="16">
                        <c:v>32.358814879098766</c:v>
                      </c:pt>
                      <c:pt idx="17">
                        <c:v>32.39627010661993</c:v>
                      </c:pt>
                      <c:pt idx="18">
                        <c:v>32.28407848746258</c:v>
                      </c:pt>
                      <c:pt idx="19">
                        <c:v>32.031982283542249</c:v>
                      </c:pt>
                      <c:pt idx="20">
                        <c:v>31.649781494313768</c:v>
                      </c:pt>
                      <c:pt idx="21">
                        <c:v>31.147312562979408</c:v>
                      </c:pt>
                      <c:pt idx="22">
                        <c:v>30.534425706794469</c:v>
                      </c:pt>
                      <c:pt idx="23">
                        <c:v>29.820960883169366</c:v>
                      </c:pt>
                      <c:pt idx="24">
                        <c:v>29.01672241622725</c:v>
                      </c:pt>
                      <c:pt idx="25">
                        <c:v>28.131452323142184</c:v>
                      </c:pt>
                      <c:pt idx="26">
                        <c:v>27.174802396053014</c:v>
                      </c:pt>
                      <c:pt idx="27">
                        <c:v>26.156305113704086</c:v>
                      </c:pt>
                      <c:pt idx="28">
                        <c:v>25.085343477274993</c:v>
                      </c:pt>
                      <c:pt idx="29">
                        <c:v>23.971119887162391</c:v>
                      </c:pt>
                      <c:pt idx="30">
                        <c:v>22.822624201780737</c:v>
                      </c:pt>
                      <c:pt idx="31">
                        <c:v>21.648601145717077</c:v>
                      </c:pt>
                      <c:pt idx="32">
                        <c:v>20.457517262722583</c:v>
                      </c:pt>
                      <c:pt idx="33">
                        <c:v>19.257527638902356</c:v>
                      </c:pt>
                      <c:pt idx="34">
                        <c:v>18.056442652845227</c:v>
                      </c:pt>
                      <c:pt idx="35">
                        <c:v>16.861695042002619</c:v>
                      </c:pt>
                      <c:pt idx="36">
                        <c:v>15.680307607953303</c:v>
                      </c:pt>
                      <c:pt idx="37">
                        <c:v>14.518861916732497</c:v>
                      </c:pt>
                      <c:pt idx="38">
                        <c:v>13.38346838346965</c:v>
                      </c:pt>
                      <c:pt idx="39">
                        <c:v>12.279738162323094</c:v>
                      </c:pt>
                      <c:pt idx="40">
                        <c:v>11.212757292100271</c:v>
                      </c:pt>
                      <c:pt idx="41">
                        <c:v>10.187063573798289</c:v>
                      </c:pt>
                      <c:pt idx="42">
                        <c:v>9.2066266771819851</c:v>
                      </c:pt>
                      <c:pt idx="43">
                        <c:v>8.2748319878194607</c:v>
                      </c:pt>
                      <c:pt idx="44">
                        <c:v>7.3944687119007888</c:v>
                      </c:pt>
                      <c:pt idx="45">
                        <c:v>6.5677227516681391</c:v>
                      </c:pt>
                      <c:pt idx="46">
                        <c:v>5.7961748472188637</c:v>
                      </c:pt>
                      <c:pt idx="47">
                        <c:v>5.0808044485288413</c:v>
                      </c:pt>
                      <c:pt idx="48">
                        <c:v>4.4219997324626155</c:v>
                      </c:pt>
                      <c:pt idx="49">
                        <c:v>3.8195741110296986</c:v>
                      </c:pt>
                      <c:pt idx="50">
                        <c:v>3.272789487148593</c:v>
                      </c:pt>
                      <c:pt idx="51">
                        <c:v>2.7803864009931054</c:v>
                      </c:pt>
                      <c:pt idx="52">
                        <c:v>2.3406210725069365</c:v>
                      </c:pt>
                      <c:pt idx="53">
                        <c:v>1.9513091836140823</c:v>
                      </c:pt>
                      <c:pt idx="54">
                        <c:v>1.6098760579043323</c:v>
                      </c:pt>
                      <c:pt idx="55">
                        <c:v>1.3134126885013733</c:v>
                      </c:pt>
                      <c:pt idx="56">
                        <c:v>1.0587368406383357</c:v>
                      </c:pt>
                      <c:pt idx="57">
                        <c:v>0.84245822058334552</c:v>
                      </c:pt>
                      <c:pt idx="58">
                        <c:v>0.66104646590039995</c:v>
                      </c:pt>
                      <c:pt idx="59">
                        <c:v>0.5109004852515705</c:v>
                      </c:pt>
                      <c:pt idx="60">
                        <c:v>0.38841747347853506</c:v>
                      </c:pt>
                      <c:pt idx="61">
                        <c:v>0.29005976655517329</c:v>
                      </c:pt>
                      <c:pt idx="62">
                        <c:v>0.21241760020639291</c:v>
                      </c:pt>
                      <c:pt idx="63">
                        <c:v>0.1522658155629647</c:v>
                      </c:pt>
                      <c:pt idx="64">
                        <c:v>0.106612634593362</c:v>
                      </c:pt>
                      <c:pt idx="65">
                        <c:v>7.2738823830649127E-2</c:v>
                      </c:pt>
                      <c:pt idx="66">
                        <c:v>4.8225888041037439E-2</c:v>
                      </c:pt>
                      <c:pt idx="67">
                        <c:v>3.0972387891134337E-2</c:v>
                      </c:pt>
                      <c:pt idx="68">
                        <c:v>1.9198046717933341E-2</c:v>
                      </c:pt>
                      <c:pt idx="69">
                        <c:v>1.1435974727480416E-2</c:v>
                      </c:pt>
                      <c:pt idx="70">
                        <c:v>6.5140499374545897E-3</c:v>
                      </c:pt>
                      <c:pt idx="71">
                        <c:v>3.5271916099540862E-3</c:v>
                      </c:pt>
                      <c:pt idx="72">
                        <c:v>1.8028669218262483E-3</c:v>
                      </c:pt>
                      <c:pt idx="73">
                        <c:v>8.6260156672814776E-4</c:v>
                      </c:pt>
                      <c:pt idx="74">
                        <c:v>3.8244223822918869E-4</c:v>
                      </c:pt>
                      <c:pt idx="75">
                        <c:v>1.551888832893297E-4</c:v>
                      </c:pt>
                      <c:pt idx="76">
                        <c:v>5.6764403955826032E-5</c:v>
                      </c:pt>
                      <c:pt idx="77">
                        <c:v>1.836367164690827E-5</c:v>
                      </c:pt>
                      <c:pt idx="78">
                        <c:v>5.1296294198968038E-6</c:v>
                      </c:pt>
                      <c:pt idx="79">
                        <c:v>1.1997581515742196E-6</c:v>
                      </c:pt>
                      <c:pt idx="80">
                        <c:v>2.2572124913801541E-7</c:v>
                      </c:pt>
                      <c:pt idx="81">
                        <c:v>3.2389659188681699E-8</c:v>
                      </c:pt>
                      <c:pt idx="82">
                        <c:v>3.2978489330760181E-9</c:v>
                      </c:pt>
                      <c:pt idx="83">
                        <c:v>2.1547389878098469E-10</c:v>
                      </c:pt>
                      <c:pt idx="84">
                        <c:v>7.8215681457700656E-12</c:v>
                      </c:pt>
                      <c:pt idx="85">
                        <c:v>1.2730024622736611E-13</c:v>
                      </c:pt>
                      <c:pt idx="86">
                        <c:v>6.6566376825922504E-16</c:v>
                      </c:pt>
                      <c:pt idx="87">
                        <c:v>6.4650040110688587E-19</c:v>
                      </c:pt>
                      <c:pt idx="88">
                        <c:v>4.4250895307136452E-23</c:v>
                      </c:pt>
                      <c:pt idx="89">
                        <c:v>3.221922267057516E-29</c:v>
                      </c:pt>
                      <c:pt idx="90">
                        <c:v>3.5521532113838002E-39</c:v>
                      </c:pt>
                      <c:pt idx="91">
                        <c:v>3.7312208253292692E-58</c:v>
                      </c:pt>
                      <c:pt idx="92">
                        <c:v>1.1155558908504753E-108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A05-453F-A31C-A80186E74D3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110-fitting</c:v>
                </c:tx>
                <c:spPr>
                  <a:ln w="25400" cap="rnd">
                    <a:solidFill>
                      <a:schemeClr val="accent4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Sheet1!$AB$3:$AB$95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Sheet1!$AE$3:$AE$95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4.9937885469838834</c:v>
                      </c:pt>
                      <c:pt idx="1">
                        <c:v>8.8924007604476998</c:v>
                      </c:pt>
                      <c:pt idx="2">
                        <c:v>12.554468855670269</c:v>
                      </c:pt>
                      <c:pt idx="3">
                        <c:v>15.982488613691835</c:v>
                      </c:pt>
                      <c:pt idx="4">
                        <c:v>19.179163038443466</c:v>
                      </c:pt>
                      <c:pt idx="5">
                        <c:v>22.147407362727655</c:v>
                      </c:pt>
                      <c:pt idx="6">
                        <c:v>24.890353857357251</c:v>
                      </c:pt>
                      <c:pt idx="7">
                        <c:v>27.411356405905</c:v>
                      </c:pt>
                      <c:pt idx="8">
                        <c:v>29.713994804295268</c:v>
                      </c:pt>
                      <c:pt idx="9">
                        <c:v>31.802078741085037</c:v>
                      </c:pt>
                      <c:pt idx="10">
                        <c:v>33.679651410738629</c:v>
                      </c:pt>
                      <c:pt idx="11">
                        <c:v>35.350992708506936</c:v>
                      </c:pt>
                      <c:pt idx="12">
                        <c:v>36.820621951691706</c:v>
                      </c:pt>
                      <c:pt idx="13">
                        <c:v>38.093300068121472</c:v>
                      </c:pt>
                      <c:pt idx="14">
                        <c:v>39.174031188612908</c:v>
                      </c:pt>
                      <c:pt idx="15">
                        <c:v>40.068063576063274</c:v>
                      </c:pt>
                      <c:pt idx="16">
                        <c:v>40.780889819654739</c:v>
                      </c:pt>
                      <c:pt idx="17">
                        <c:v>41.318246218486159</c:v>
                      </c:pt>
                      <c:pt idx="18">
                        <c:v>41.68611127483797</c:v>
                      </c:pt>
                      <c:pt idx="19">
                        <c:v>41.890703213280851</c:v>
                      </c:pt>
                      <c:pt idx="20">
                        <c:v>41.938476438029305</c:v>
                      </c:pt>
                      <c:pt idx="21">
                        <c:v>41.836116837408383</c:v>
                      </c:pt>
                      <c:pt idx="22">
                        <c:v>41.59053584114217</c:v>
                      </c:pt>
                      <c:pt idx="23">
                        <c:v>41.208863133505133</c:v>
                      </c:pt>
                      <c:pt idx="24">
                        <c:v>40.698437923340393</c:v>
                      </c:pt>
                      <c:pt idx="25">
                        <c:v>40.066798670696457</c:v>
                      </c:pt>
                      <c:pt idx="26">
                        <c:v>39.321671169543606</c:v>
                      </c:pt>
                      <c:pt idx="27">
                        <c:v>38.470954886911144</c:v>
                      </c:pt>
                      <c:pt idx="28">
                        <c:v>37.522707461057998</c:v>
                      </c:pt>
                      <c:pt idx="29">
                        <c:v>36.485127265215105</c:v>
                      </c:pt>
                      <c:pt idx="30">
                        <c:v>35.366533949297299</c:v>
                      </c:pt>
                      <c:pt idx="31">
                        <c:v>34.175346880092484</c:v>
                      </c:pt>
                      <c:pt idx="32">
                        <c:v>32.920061411136558</c:v>
                      </c:pt>
                      <c:pt idx="33">
                        <c:v>31.609222927147169</c:v>
                      </c:pt>
                      <c:pt idx="34">
                        <c:v>30.251398624911417</c:v>
                      </c:pt>
                      <c:pt idx="35">
                        <c:v>28.855147013321204</c:v>
                      </c:pt>
                      <c:pt idx="36">
                        <c:v>27.428985140257723</c:v>
                      </c:pt>
                      <c:pt idx="37">
                        <c:v>25.981353583682179</c:v>
                      </c:pt>
                      <c:pt idx="38">
                        <c:v>24.520579279025345</c:v>
                      </c:pt>
                      <c:pt idx="39">
                        <c:v>23.054836295194388</c:v>
                      </c:pt>
                      <c:pt idx="40">
                        <c:v>21.592104717596992</c:v>
                      </c:pt>
                      <c:pt idx="41">
                        <c:v>20.140127848812561</c:v>
                      </c:pt>
                      <c:pt idx="42">
                        <c:v>18.706367996106753</c:v>
                      </c:pt>
                      <c:pt idx="43">
                        <c:v>17.297961179926151</c:v>
                      </c:pt>
                      <c:pt idx="44">
                        <c:v>15.921671168664925</c:v>
                      </c:pt>
                      <c:pt idx="45">
                        <c:v>14.583843321941911</c:v>
                      </c:pt>
                      <c:pt idx="46">
                        <c:v>13.290358806611541</c:v>
                      </c:pt>
                      <c:pt idx="47">
                        <c:v>12.046589835588172</c:v>
                      </c:pt>
                      <c:pt idx="48">
                        <c:v>10.857356667617481</c:v>
                      </c:pt>
                      <c:pt idx="49">
                        <c:v>9.7268871941037069</c:v>
                      </c:pt>
                      <c:pt idx="50">
                        <c:v>8.6587800240105057</c:v>
                      </c:pt>
                      <c:pt idx="51">
                        <c:v>7.6559720558964814</c:v>
                      </c:pt>
                      <c:pt idx="52">
                        <c:v>6.7207115926161114</c:v>
                      </c:pt>
                      <c:pt idx="53">
                        <c:v>5.8545381034222448</c:v>
                      </c:pt>
                      <c:pt idx="54">
                        <c:v>5.0582697634364679</c:v>
                      </c:pt>
                      <c:pt idx="55">
                        <c:v>4.3319998939983462</c:v>
                      </c:pt>
                      <c:pt idx="56">
                        <c:v>3.6751033806606412</c:v>
                      </c:pt>
                      <c:pt idx="57">
                        <c:v>3.0862540492990336</c:v>
                      </c:pt>
                      <c:pt idx="58">
                        <c:v>2.5634538254101966</c:v>
                      </c:pt>
                      <c:pt idx="59">
                        <c:v>2.1040742779676895</c:v>
                      </c:pt>
                      <c:pt idx="60">
                        <c:v>1.7049108491546403</c:v>
                      </c:pt>
                      <c:pt idx="61">
                        <c:v>1.3622496892011757</c:v>
                      </c:pt>
                      <c:pt idx="62">
                        <c:v>1.0719465495551121</c:v>
                      </c:pt>
                      <c:pt idx="63">
                        <c:v>0.82951664149843329</c:v>
                      </c:pt>
                      <c:pt idx="64">
                        <c:v>0.63023375266172033</c:v>
                      </c:pt>
                      <c:pt idx="65">
                        <c:v>0.46923625233198568</c:v>
                      </c:pt>
                      <c:pt idx="66">
                        <c:v>0.34163694195642752</c:v>
                      </c:pt>
                      <c:pt idx="67">
                        <c:v>0.24263306788151184</c:v>
                      </c:pt>
                      <c:pt idx="68">
                        <c:v>0.16761227208384805</c:v>
                      </c:pt>
                      <c:pt idx="69">
                        <c:v>0.11224989025635837</c:v>
                      </c:pt>
                      <c:pt idx="70">
                        <c:v>7.2592901953654795E-2</c:v>
                      </c:pt>
                      <c:pt idx="71">
                        <c:v>4.5126083697321517E-2</c:v>
                      </c:pt>
                      <c:pt idx="72">
                        <c:v>2.681659164314017E-2</c:v>
                      </c:pt>
                      <c:pt idx="73">
                        <c:v>1.5134355402664971E-2</c:v>
                      </c:pt>
                      <c:pt idx="74">
                        <c:v>8.0472962160479094E-3</c:v>
                      </c:pt>
                      <c:pt idx="75">
                        <c:v>3.9924093927700072E-3</c:v>
                      </c:pt>
                      <c:pt idx="76">
                        <c:v>1.8259889673600017E-3</c:v>
                      </c:pt>
                      <c:pt idx="77">
                        <c:v>7.5842517471282479E-4</c:v>
                      </c:pt>
                      <c:pt idx="78">
                        <c:v>2.8068005127373141E-4</c:v>
                      </c:pt>
                      <c:pt idx="79">
                        <c:v>9.0316068758353185E-5</c:v>
                      </c:pt>
                      <c:pt idx="80">
                        <c:v>2.4472249536242837E-5</c:v>
                      </c:pt>
                      <c:pt idx="81">
                        <c:v>5.3506811654834344E-6</c:v>
                      </c:pt>
                      <c:pt idx="82">
                        <c:v>8.9065906483865458E-7</c:v>
                      </c:pt>
                      <c:pt idx="83">
                        <c:v>1.040480798701725E-7</c:v>
                      </c:pt>
                      <c:pt idx="84">
                        <c:v>7.5848719750403431E-9</c:v>
                      </c:pt>
                      <c:pt idx="85">
                        <c:v>2.8930778642251776E-10</c:v>
                      </c:pt>
                      <c:pt idx="86">
                        <c:v>4.3787284054056517E-12</c:v>
                      </c:pt>
                      <c:pt idx="87">
                        <c:v>1.6590249586268353E-14</c:v>
                      </c:pt>
                      <c:pt idx="88">
                        <c:v>6.8711891669973147E-18</c:v>
                      </c:pt>
                      <c:pt idx="89">
                        <c:v>5.9392459482074636E-23</c:v>
                      </c:pt>
                      <c:pt idx="90">
                        <c:v>2.2552046638906391E-31</c:v>
                      </c:pt>
                      <c:pt idx="91">
                        <c:v>3.539878614542454E-48</c:v>
                      </c:pt>
                      <c:pt idx="92">
                        <c:v>1.7783510166263289E-98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A05-453F-A31C-A80186E74D3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100-fitting</c:v>
                </c:tx>
                <c:spPr>
                  <a:ln w="25400" cap="rnd">
                    <a:solidFill>
                      <a:schemeClr val="accent4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Sheet1!$AP$3:$AP$95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Sheet1!$AS$3:$AS$95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5.0726141137855318</c:v>
                      </c:pt>
                      <c:pt idx="1">
                        <c:v>9.8817631717453782</c:v>
                      </c:pt>
                      <c:pt idx="2">
                        <c:v>14.428775378016283</c:v>
                      </c:pt>
                      <c:pt idx="3">
                        <c:v>18.715186601862889</c:v>
                      </c:pt>
                      <c:pt idx="4">
                        <c:v>22.742747951765477</c:v>
                      </c:pt>
                      <c:pt idx="5">
                        <c:v>26.513433360705125</c:v>
                      </c:pt>
                      <c:pt idx="6">
                        <c:v>30.029447154689354</c:v>
                      </c:pt>
                      <c:pt idx="7">
                        <c:v>33.293231573203869</c:v>
                      </c:pt>
                      <c:pt idx="8">
                        <c:v>36.307474206652486</c:v>
                      </c:pt>
                      <c:pt idx="9">
                        <c:v>39.075115311940301</c:v>
                      </c:pt>
                      <c:pt idx="10">
                        <c:v>41.599354963156692</c:v>
                      </c:pt>
                      <c:pt idx="11">
                        <c:v>43.883659989815961</c:v>
                      </c:pt>
                      <c:pt idx="12">
                        <c:v>45.931770650302205</c:v>
                      </c:pt>
                      <c:pt idx="13">
                        <c:v>47.747706983042427</c:v>
                      </c:pt>
                      <c:pt idx="14">
                        <c:v>49.335774772488904</c:v>
                      </c:pt>
                      <c:pt idx="15">
                        <c:v>50.700571061238179</c:v>
                      </c:pt>
                      <c:pt idx="16">
                        <c:v>51.846989133547382</c:v>
                      </c:pt>
                      <c:pt idx="17">
                        <c:v>52.780222889150878</c:v>
                      </c:pt>
                      <c:pt idx="18">
                        <c:v>53.505770519645502</c:v>
                      </c:pt>
                      <c:pt idx="19">
                        <c:v>54.029437392831049</c:v>
                      </c:pt>
                      <c:pt idx="20">
                        <c:v>54.357338043306278</c:v>
                      </c:pt>
                      <c:pt idx="21">
                        <c:v>54.495897160375584</c:v>
                      </c:pt>
                      <c:pt idx="22">
                        <c:v>54.45184945699156</c:v>
                      </c:pt>
                      <c:pt idx="23">
                        <c:v>54.232238296116478</c:v>
                      </c:pt>
                      <c:pt idx="24">
                        <c:v>53.844412943646624</c:v>
                      </c:pt>
                      <c:pt idx="25">
                        <c:v>53.29602431001895</c:v>
                      </c:pt>
                      <c:pt idx="26">
                        <c:v>52.595019035974616</c:v>
                      </c:pt>
                      <c:pt idx="27">
                        <c:v>51.749631771858034</c:v>
                      </c:pt>
                      <c:pt idx="28">
                        <c:v>50.768375494508199</c:v>
                      </c:pt>
                      <c:pt idx="29">
                        <c:v>49.660029701494409</c:v>
                      </c:pt>
                      <c:pt idx="30">
                        <c:v>48.433626319467145</c:v>
                      </c:pt>
                      <c:pt idx="31">
                        <c:v>47.098433162069007</c:v>
                      </c:pt>
                      <c:pt idx="32">
                        <c:v>45.663934773582625</c:v>
                      </c:pt>
                      <c:pt idx="33">
                        <c:v>44.139810497727389</c:v>
                      </c:pt>
                      <c:pt idx="34">
                        <c:v>42.535909617269049</c:v>
                      </c:pt>
                      <c:pt idx="35">
                        <c:v>40.862223419945259</c:v>
                      </c:pt>
                      <c:pt idx="36">
                        <c:v>39.128854060280268</c:v>
                      </c:pt>
                      <c:pt idx="37">
                        <c:v>37.345980105864115</c:v>
                      </c:pt>
                      <c:pt idx="38">
                        <c:v>35.523818681376355</c:v>
                      </c:pt>
                      <c:pt idx="39">
                        <c:v>33.672584154870236</c:v>
                      </c:pt>
                      <c:pt idx="40">
                        <c:v>31.802443349472757</c:v>
                      </c:pt>
                      <c:pt idx="41">
                        <c:v>29.92346731061226</c:v>
                      </c:pt>
                      <c:pt idx="42">
                        <c:v>28.04557971507467</c:v>
                      </c:pt>
                      <c:pt idx="43">
                        <c:v>26.17850207451286</c:v>
                      </c:pt>
                      <c:pt idx="44">
                        <c:v>24.331695963322474</c:v>
                      </c:pt>
                      <c:pt idx="45">
                        <c:v>22.514302589766604</c:v>
                      </c:pt>
                      <c:pt idx="46">
                        <c:v>20.735080130396359</c:v>
                      </c:pt>
                      <c:pt idx="47">
                        <c:v>19.002339361405209</c:v>
                      </c:pt>
                      <c:pt idx="48">
                        <c:v>17.323878246398863</c:v>
                      </c:pt>
                      <c:pt idx="49">
                        <c:v>15.706916277442719</c:v>
                      </c:pt>
                      <c:pt idx="50">
                        <c:v>14.158029513740784</c:v>
                      </c:pt>
                      <c:pt idx="51">
                        <c:v>12.683087417573251</c:v>
                      </c:pt>
                      <c:pt idx="52">
                        <c:v>11.287192746719489</c:v>
                      </c:pt>
                      <c:pt idx="53">
                        <c:v>9.9746259216958642</c:v>
                      </c:pt>
                      <c:pt idx="54">
                        <c:v>8.7487954382935911</c:v>
                      </c:pt>
                      <c:pt idx="55">
                        <c:v>7.6121960327799476</c:v>
                      </c:pt>
                      <c:pt idx="56">
                        <c:v>6.5663764182824123</c:v>
                      </c:pt>
                      <c:pt idx="57">
                        <c:v>5.6119184835819578</c:v>
                      </c:pt>
                      <c:pt idx="58">
                        <c:v>4.7484298647216141</c:v>
                      </c:pt>
                      <c:pt idx="59">
                        <c:v>3.9745517481762831</c:v>
                      </c:pt>
                      <c:pt idx="60">
                        <c:v>3.2879836226458528</c:v>
                      </c:pt>
                      <c:pt idx="61">
                        <c:v>2.6855264445101601</c:v>
                      </c:pt>
                      <c:pt idx="62">
                        <c:v>2.163145299394575</c:v>
                      </c:pt>
                      <c:pt idx="63">
                        <c:v>1.7160521108594857</c:v>
                      </c:pt>
                      <c:pt idx="64">
                        <c:v>1.3388082532321568</c:v>
                      </c:pt>
                      <c:pt idx="65">
                        <c:v>1.0254460634062905</c:v>
                      </c:pt>
                      <c:pt idx="66">
                        <c:v>0.76960722291451789</c:v>
                      </c:pt>
                      <c:pt idx="67">
                        <c:v>0.56469482141430793</c:v>
                      </c:pt>
                      <c:pt idx="68">
                        <c:v>0.40403466428675666</c:v>
                      </c:pt>
                      <c:pt idx="69">
                        <c:v>0.28104012822627283</c:v>
                      </c:pt>
                      <c:pt idx="70">
                        <c:v>0.18937371165225481</c:v>
                      </c:pt>
                      <c:pt idx="71">
                        <c:v>0.12309751982813183</c:v>
                      </c:pt>
                      <c:pt idx="72">
                        <c:v>7.680444884834188E-2</c:v>
                      </c:pt>
                      <c:pt idx="73">
                        <c:v>4.5721990095991719E-2</c:v>
                      </c:pt>
                      <c:pt idx="74">
                        <c:v>2.5781565676231761E-2</c:v>
                      </c:pt>
                      <c:pt idx="75">
                        <c:v>1.3648279476951311E-2</c:v>
                      </c:pt>
                      <c:pt idx="76">
                        <c:v>6.7089777985003124E-3</c:v>
                      </c:pt>
                      <c:pt idx="77">
                        <c:v>3.0204288558642505E-3</c:v>
                      </c:pt>
                      <c:pt idx="78">
                        <c:v>1.2238661962053407E-3</c:v>
                      </c:pt>
                      <c:pt idx="79">
                        <c:v>4.3640524543611014E-4</c:v>
                      </c:pt>
                      <c:pt idx="80">
                        <c:v>1.3296832452717292E-4</c:v>
                      </c:pt>
                      <c:pt idx="81">
                        <c:v>3.3283198184711798E-5</c:v>
                      </c:pt>
                      <c:pt idx="82">
                        <c:v>6.4859864556542634E-6</c:v>
                      </c:pt>
                      <c:pt idx="83">
                        <c:v>9.1251712149366711E-7</c:v>
                      </c:pt>
                      <c:pt idx="84">
                        <c:v>8.3093302279799955E-8</c:v>
                      </c:pt>
                      <c:pt idx="85">
                        <c:v>4.1545225683643069E-9</c:v>
                      </c:pt>
                      <c:pt idx="86">
                        <c:v>8.797419412767256E-11</c:v>
                      </c:pt>
                      <c:pt idx="87">
                        <c:v>5.1053828531046633E-13</c:v>
                      </c:pt>
                      <c:pt idx="88">
                        <c:v>3.6852106931507431E-16</c:v>
                      </c:pt>
                      <c:pt idx="89">
                        <c:v>6.6877508164901787E-21</c:v>
                      </c:pt>
                      <c:pt idx="90">
                        <c:v>6.8191883649780908E-29</c:v>
                      </c:pt>
                      <c:pt idx="91">
                        <c:v>2.9529800393033951E-45</c:v>
                      </c:pt>
                      <c:pt idx="92">
                        <c:v>7.5358599171958207E-98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A05-453F-A31C-A80186E74D3E}"/>
                  </c:ext>
                </c:extLst>
              </c15:ser>
            </c15:filteredScatterSeries>
          </c:ext>
        </c:extLst>
      </c:scatterChart>
      <c:valAx>
        <c:axId val="1116358560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layout>
            <c:manualLayout>
              <c:xMode val="edge"/>
              <c:yMode val="edge"/>
              <c:x val="0.47836208740735148"/>
              <c:y val="0.859873764008695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Growth velocity, </a:t>
                </a: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,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layout>
            <c:manualLayout>
              <c:xMode val="edge"/>
              <c:yMode val="edge"/>
              <c:x val="1.7318646350877941E-2"/>
              <c:y val="8.822319167465451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20"/>
        <c:min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9501592402862336"/>
          <c:y val="0.10342922856047637"/>
          <c:w val="0.30889414856919001"/>
          <c:h val="0.234859350983606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75335683262307"/>
          <c:y val="4.3073917555843472E-2"/>
          <c:w val="0.73564912403766902"/>
          <c:h val="0.76158034185491053"/>
        </c:manualLayout>
      </c:layout>
      <c:scatterChart>
        <c:scatterStyle val="lineMarker"/>
        <c:varyColors val="0"/>
        <c:ser>
          <c:idx val="0"/>
          <c:order val="0"/>
          <c:tx>
            <c:v>111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Sheet1!$L$3:$L$95</c:f>
              <c:numCache>
                <c:formatCode>General</c:formatCode>
                <c:ptCount val="93"/>
                <c:pt idx="0">
                  <c:v>0.24249999999999999</c:v>
                </c:pt>
                <c:pt idx="1">
                  <c:v>0.25</c:v>
                </c:pt>
                <c:pt idx="2">
                  <c:v>0.25750000000000001</c:v>
                </c:pt>
                <c:pt idx="3">
                  <c:v>0.26500000000000001</c:v>
                </c:pt>
                <c:pt idx="4">
                  <c:v>0.27249999999999996</c:v>
                </c:pt>
                <c:pt idx="5">
                  <c:v>0.27999999999999997</c:v>
                </c:pt>
                <c:pt idx="6">
                  <c:v>0.28749999999999998</c:v>
                </c:pt>
                <c:pt idx="7">
                  <c:v>0.29499999999999998</c:v>
                </c:pt>
                <c:pt idx="8">
                  <c:v>0.30249999999999999</c:v>
                </c:pt>
                <c:pt idx="9">
                  <c:v>0.31</c:v>
                </c:pt>
                <c:pt idx="10">
                  <c:v>0.3175</c:v>
                </c:pt>
                <c:pt idx="11">
                  <c:v>0.32499999999999996</c:v>
                </c:pt>
                <c:pt idx="12">
                  <c:v>0.33250000000000002</c:v>
                </c:pt>
                <c:pt idx="13">
                  <c:v>0.33999999999999997</c:v>
                </c:pt>
                <c:pt idx="14">
                  <c:v>0.34749999999999998</c:v>
                </c:pt>
                <c:pt idx="15">
                  <c:v>0.35499999999999998</c:v>
                </c:pt>
                <c:pt idx="16">
                  <c:v>0.36249999999999999</c:v>
                </c:pt>
                <c:pt idx="17">
                  <c:v>0.37</c:v>
                </c:pt>
                <c:pt idx="18">
                  <c:v>0.3775</c:v>
                </c:pt>
                <c:pt idx="19">
                  <c:v>0.38500000000000001</c:v>
                </c:pt>
                <c:pt idx="20">
                  <c:v>0.39249999999999996</c:v>
                </c:pt>
                <c:pt idx="21">
                  <c:v>0.4</c:v>
                </c:pt>
                <c:pt idx="22">
                  <c:v>0.40749999999999997</c:v>
                </c:pt>
                <c:pt idx="23">
                  <c:v>0.41499999999999998</c:v>
                </c:pt>
                <c:pt idx="24">
                  <c:v>0.42249999999999999</c:v>
                </c:pt>
                <c:pt idx="25">
                  <c:v>0.43</c:v>
                </c:pt>
                <c:pt idx="26">
                  <c:v>0.4375</c:v>
                </c:pt>
                <c:pt idx="27">
                  <c:v>0.44499999999999995</c:v>
                </c:pt>
                <c:pt idx="28">
                  <c:v>0.45250000000000001</c:v>
                </c:pt>
                <c:pt idx="29">
                  <c:v>0.45999999999999996</c:v>
                </c:pt>
                <c:pt idx="30">
                  <c:v>0.46750000000000003</c:v>
                </c:pt>
                <c:pt idx="31">
                  <c:v>0.47499999999999998</c:v>
                </c:pt>
                <c:pt idx="32">
                  <c:v>0.48249999999999998</c:v>
                </c:pt>
                <c:pt idx="33">
                  <c:v>0.49</c:v>
                </c:pt>
                <c:pt idx="34">
                  <c:v>0.4975</c:v>
                </c:pt>
                <c:pt idx="35">
                  <c:v>0.505</c:v>
                </c:pt>
                <c:pt idx="36">
                  <c:v>0.51249999999999996</c:v>
                </c:pt>
                <c:pt idx="37">
                  <c:v>0.52</c:v>
                </c:pt>
                <c:pt idx="38">
                  <c:v>0.52749999999999997</c:v>
                </c:pt>
                <c:pt idx="39">
                  <c:v>0.53499999999999992</c:v>
                </c:pt>
                <c:pt idx="40">
                  <c:v>0.54249999999999998</c:v>
                </c:pt>
                <c:pt idx="41">
                  <c:v>0.55000000000000004</c:v>
                </c:pt>
                <c:pt idx="42">
                  <c:v>0.5575</c:v>
                </c:pt>
                <c:pt idx="43">
                  <c:v>0.56499999999999995</c:v>
                </c:pt>
                <c:pt idx="44">
                  <c:v>0.57250000000000001</c:v>
                </c:pt>
                <c:pt idx="45">
                  <c:v>0.58000000000000007</c:v>
                </c:pt>
                <c:pt idx="46">
                  <c:v>0.58749999999999991</c:v>
                </c:pt>
                <c:pt idx="47">
                  <c:v>0.59499999999999997</c:v>
                </c:pt>
                <c:pt idx="48">
                  <c:v>0.60250000000000004</c:v>
                </c:pt>
                <c:pt idx="49">
                  <c:v>0.61</c:v>
                </c:pt>
                <c:pt idx="50">
                  <c:v>0.61749999999999994</c:v>
                </c:pt>
                <c:pt idx="51">
                  <c:v>0.625</c:v>
                </c:pt>
                <c:pt idx="52">
                  <c:v>0.63250000000000006</c:v>
                </c:pt>
                <c:pt idx="53">
                  <c:v>0.64</c:v>
                </c:pt>
                <c:pt idx="54">
                  <c:v>0.64749999999999996</c:v>
                </c:pt>
                <c:pt idx="55">
                  <c:v>0.65500000000000003</c:v>
                </c:pt>
                <c:pt idx="56">
                  <c:v>0.66249999999999998</c:v>
                </c:pt>
                <c:pt idx="57">
                  <c:v>0.66999999999999993</c:v>
                </c:pt>
                <c:pt idx="58">
                  <c:v>0.67749999999999999</c:v>
                </c:pt>
                <c:pt idx="59">
                  <c:v>0.68500000000000005</c:v>
                </c:pt>
                <c:pt idx="60">
                  <c:v>0.6925</c:v>
                </c:pt>
                <c:pt idx="61">
                  <c:v>0.7</c:v>
                </c:pt>
                <c:pt idx="62">
                  <c:v>0.70750000000000002</c:v>
                </c:pt>
                <c:pt idx="63">
                  <c:v>0.71499999999999997</c:v>
                </c:pt>
                <c:pt idx="64">
                  <c:v>0.72249999999999992</c:v>
                </c:pt>
                <c:pt idx="65">
                  <c:v>0.73</c:v>
                </c:pt>
                <c:pt idx="66">
                  <c:v>0.73750000000000004</c:v>
                </c:pt>
                <c:pt idx="67">
                  <c:v>0.745</c:v>
                </c:pt>
                <c:pt idx="68">
                  <c:v>0.75249999999999995</c:v>
                </c:pt>
                <c:pt idx="69">
                  <c:v>0.76</c:v>
                </c:pt>
                <c:pt idx="70">
                  <c:v>0.76749999999999996</c:v>
                </c:pt>
                <c:pt idx="71">
                  <c:v>0.77500000000000002</c:v>
                </c:pt>
                <c:pt idx="72">
                  <c:v>0.78249999999999997</c:v>
                </c:pt>
                <c:pt idx="73">
                  <c:v>0.79</c:v>
                </c:pt>
                <c:pt idx="74">
                  <c:v>0.79749999999999999</c:v>
                </c:pt>
                <c:pt idx="75">
                  <c:v>0.80500000000000005</c:v>
                </c:pt>
                <c:pt idx="76">
                  <c:v>0.8125</c:v>
                </c:pt>
                <c:pt idx="77">
                  <c:v>0.82</c:v>
                </c:pt>
                <c:pt idx="78">
                  <c:v>0.82750000000000001</c:v>
                </c:pt>
                <c:pt idx="79">
                  <c:v>0.83499999999999996</c:v>
                </c:pt>
                <c:pt idx="80">
                  <c:v>0.84250000000000003</c:v>
                </c:pt>
                <c:pt idx="81">
                  <c:v>0.85</c:v>
                </c:pt>
                <c:pt idx="82">
                  <c:v>0.85750000000000004</c:v>
                </c:pt>
                <c:pt idx="83">
                  <c:v>0.86499999999999999</c:v>
                </c:pt>
                <c:pt idx="84">
                  <c:v>0.87250000000000005</c:v>
                </c:pt>
                <c:pt idx="85">
                  <c:v>0.88</c:v>
                </c:pt>
                <c:pt idx="86">
                  <c:v>0.88749999999999996</c:v>
                </c:pt>
                <c:pt idx="87">
                  <c:v>0.89500000000000002</c:v>
                </c:pt>
                <c:pt idx="88">
                  <c:v>0.90249999999999997</c:v>
                </c:pt>
                <c:pt idx="89">
                  <c:v>0.91</c:v>
                </c:pt>
                <c:pt idx="90">
                  <c:v>0.91749999999999998</c:v>
                </c:pt>
                <c:pt idx="91">
                  <c:v>0.92500000000000004</c:v>
                </c:pt>
                <c:pt idx="92">
                  <c:v>0.9325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79A-4D0C-B0F6-2DC51D1CE427}"/>
            </c:ext>
          </c:extLst>
        </c:ser>
        <c:ser>
          <c:idx val="1"/>
          <c:order val="1"/>
          <c:tx>
            <c:v>110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Sheet1!$AB$3:$AB$95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Sheet1!$AD$3:$AD$95</c:f>
              <c:numCache>
                <c:formatCode>General</c:formatCode>
                <c:ptCount val="93"/>
                <c:pt idx="0">
                  <c:v>0.22620000000000001</c:v>
                </c:pt>
                <c:pt idx="1">
                  <c:v>0.23139999999999999</c:v>
                </c:pt>
                <c:pt idx="2">
                  <c:v>0.2366</c:v>
                </c:pt>
                <c:pt idx="3">
                  <c:v>0.24180000000000001</c:v>
                </c:pt>
                <c:pt idx="4">
                  <c:v>0.247</c:v>
                </c:pt>
                <c:pt idx="5">
                  <c:v>0.25219999999999998</c:v>
                </c:pt>
                <c:pt idx="6">
                  <c:v>0.25740000000000002</c:v>
                </c:pt>
                <c:pt idx="7">
                  <c:v>0.2626</c:v>
                </c:pt>
                <c:pt idx="8">
                  <c:v>0.26779999999999998</c:v>
                </c:pt>
                <c:pt idx="9">
                  <c:v>0.27300000000000002</c:v>
                </c:pt>
                <c:pt idx="10">
                  <c:v>0.2782</c:v>
                </c:pt>
                <c:pt idx="11">
                  <c:v>0.28339999999999999</c:v>
                </c:pt>
                <c:pt idx="12">
                  <c:v>0.28859999999999997</c:v>
                </c:pt>
                <c:pt idx="13">
                  <c:v>0.29380000000000001</c:v>
                </c:pt>
                <c:pt idx="14">
                  <c:v>0.29899999999999999</c:v>
                </c:pt>
                <c:pt idx="15">
                  <c:v>0.30420000000000003</c:v>
                </c:pt>
                <c:pt idx="16">
                  <c:v>0.30940000000000001</c:v>
                </c:pt>
                <c:pt idx="17">
                  <c:v>0.31459999999999999</c:v>
                </c:pt>
                <c:pt idx="18">
                  <c:v>0.31979999999999997</c:v>
                </c:pt>
                <c:pt idx="19">
                  <c:v>0.32500000000000001</c:v>
                </c:pt>
                <c:pt idx="20">
                  <c:v>0.33019999999999999</c:v>
                </c:pt>
                <c:pt idx="21">
                  <c:v>0.33539999999999998</c:v>
                </c:pt>
                <c:pt idx="22">
                  <c:v>0.34060000000000001</c:v>
                </c:pt>
                <c:pt idx="23">
                  <c:v>0.3458</c:v>
                </c:pt>
                <c:pt idx="24">
                  <c:v>0.35099999999999998</c:v>
                </c:pt>
                <c:pt idx="25">
                  <c:v>0.35619999999999996</c:v>
                </c:pt>
                <c:pt idx="26">
                  <c:v>0.3614</c:v>
                </c:pt>
                <c:pt idx="27">
                  <c:v>0.36659999999999998</c:v>
                </c:pt>
                <c:pt idx="28">
                  <c:v>0.37180000000000002</c:v>
                </c:pt>
                <c:pt idx="29">
                  <c:v>0.377</c:v>
                </c:pt>
                <c:pt idx="30">
                  <c:v>0.38219999999999998</c:v>
                </c:pt>
                <c:pt idx="31">
                  <c:v>0.38739999999999997</c:v>
                </c:pt>
                <c:pt idx="32">
                  <c:v>0.39259999999999995</c:v>
                </c:pt>
                <c:pt idx="33">
                  <c:v>0.39779999999999999</c:v>
                </c:pt>
                <c:pt idx="34">
                  <c:v>0.40300000000000002</c:v>
                </c:pt>
                <c:pt idx="35">
                  <c:v>0.40820000000000001</c:v>
                </c:pt>
                <c:pt idx="36">
                  <c:v>0.41339999999999999</c:v>
                </c:pt>
                <c:pt idx="37">
                  <c:v>0.41859999999999997</c:v>
                </c:pt>
                <c:pt idx="38">
                  <c:v>0.42379999999999995</c:v>
                </c:pt>
                <c:pt idx="39">
                  <c:v>0.42899999999999999</c:v>
                </c:pt>
                <c:pt idx="40">
                  <c:v>0.43419999999999997</c:v>
                </c:pt>
                <c:pt idx="41">
                  <c:v>0.43940000000000001</c:v>
                </c:pt>
                <c:pt idx="42">
                  <c:v>0.4446</c:v>
                </c:pt>
                <c:pt idx="43">
                  <c:v>0.44979999999999998</c:v>
                </c:pt>
                <c:pt idx="44">
                  <c:v>0.45499999999999996</c:v>
                </c:pt>
                <c:pt idx="45">
                  <c:v>0.46019999999999994</c:v>
                </c:pt>
                <c:pt idx="46">
                  <c:v>0.46539999999999998</c:v>
                </c:pt>
                <c:pt idx="47">
                  <c:v>0.47060000000000002</c:v>
                </c:pt>
                <c:pt idx="48">
                  <c:v>0.4758</c:v>
                </c:pt>
                <c:pt idx="49">
                  <c:v>0.48099999999999998</c:v>
                </c:pt>
                <c:pt idx="50">
                  <c:v>0.48619999999999997</c:v>
                </c:pt>
                <c:pt idx="51">
                  <c:v>0.49139999999999995</c:v>
                </c:pt>
                <c:pt idx="52">
                  <c:v>0.49659999999999993</c:v>
                </c:pt>
                <c:pt idx="53">
                  <c:v>0.50180000000000002</c:v>
                </c:pt>
                <c:pt idx="54">
                  <c:v>0.50700000000000001</c:v>
                </c:pt>
                <c:pt idx="55">
                  <c:v>0.51219999999999999</c:v>
                </c:pt>
                <c:pt idx="56">
                  <c:v>0.51739999999999997</c:v>
                </c:pt>
                <c:pt idx="57">
                  <c:v>0.52259999999999995</c:v>
                </c:pt>
                <c:pt idx="58">
                  <c:v>0.52779999999999994</c:v>
                </c:pt>
                <c:pt idx="59">
                  <c:v>0.53300000000000003</c:v>
                </c:pt>
                <c:pt idx="60">
                  <c:v>0.53820000000000001</c:v>
                </c:pt>
                <c:pt idx="61">
                  <c:v>0.54339999999999999</c:v>
                </c:pt>
                <c:pt idx="62">
                  <c:v>0.54859999999999998</c:v>
                </c:pt>
                <c:pt idx="63">
                  <c:v>0.55379999999999996</c:v>
                </c:pt>
                <c:pt idx="64">
                  <c:v>0.55899999999999994</c:v>
                </c:pt>
                <c:pt idx="65">
                  <c:v>0.56419999999999992</c:v>
                </c:pt>
                <c:pt idx="66">
                  <c:v>0.56940000000000002</c:v>
                </c:pt>
                <c:pt idx="67">
                  <c:v>0.5746</c:v>
                </c:pt>
                <c:pt idx="68">
                  <c:v>0.57979999999999998</c:v>
                </c:pt>
                <c:pt idx="69">
                  <c:v>0.58499999999999996</c:v>
                </c:pt>
                <c:pt idx="70">
                  <c:v>0.59019999999999995</c:v>
                </c:pt>
                <c:pt idx="71">
                  <c:v>0.59539999999999993</c:v>
                </c:pt>
                <c:pt idx="72">
                  <c:v>0.60060000000000002</c:v>
                </c:pt>
                <c:pt idx="73">
                  <c:v>0.60580000000000001</c:v>
                </c:pt>
                <c:pt idx="74">
                  <c:v>0.61099999999999999</c:v>
                </c:pt>
                <c:pt idx="75">
                  <c:v>0.61619999999999997</c:v>
                </c:pt>
                <c:pt idx="76">
                  <c:v>0.62139999999999995</c:v>
                </c:pt>
                <c:pt idx="77">
                  <c:v>0.62659999999999993</c:v>
                </c:pt>
                <c:pt idx="78">
                  <c:v>0.63179999999999992</c:v>
                </c:pt>
                <c:pt idx="79">
                  <c:v>0.63700000000000001</c:v>
                </c:pt>
                <c:pt idx="80">
                  <c:v>0.64219999999999999</c:v>
                </c:pt>
                <c:pt idx="81">
                  <c:v>0.64739999999999998</c:v>
                </c:pt>
                <c:pt idx="82">
                  <c:v>0.65259999999999996</c:v>
                </c:pt>
                <c:pt idx="83">
                  <c:v>0.65779999999999994</c:v>
                </c:pt>
                <c:pt idx="84">
                  <c:v>0.66299999999999992</c:v>
                </c:pt>
                <c:pt idx="85">
                  <c:v>0.66820000000000002</c:v>
                </c:pt>
                <c:pt idx="86">
                  <c:v>0.6734</c:v>
                </c:pt>
                <c:pt idx="87">
                  <c:v>0.67859999999999998</c:v>
                </c:pt>
                <c:pt idx="88">
                  <c:v>0.68379999999999996</c:v>
                </c:pt>
                <c:pt idx="89">
                  <c:v>0.68899999999999995</c:v>
                </c:pt>
                <c:pt idx="90">
                  <c:v>0.69419999999999993</c:v>
                </c:pt>
                <c:pt idx="91">
                  <c:v>0.69939999999999991</c:v>
                </c:pt>
                <c:pt idx="92">
                  <c:v>0.7046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79A-4D0C-B0F6-2DC51D1CE427}"/>
            </c:ext>
          </c:extLst>
        </c:ser>
        <c:ser>
          <c:idx val="2"/>
          <c:order val="2"/>
          <c:tx>
            <c:v>100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Sheet1!$AP$3:$AP$95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Sheet1!$AR$3:$AR$95</c:f>
              <c:numCache>
                <c:formatCode>General</c:formatCode>
                <c:ptCount val="93"/>
                <c:pt idx="0">
                  <c:v>0.17</c:v>
                </c:pt>
                <c:pt idx="1">
                  <c:v>0.17500000000000002</c:v>
                </c:pt>
                <c:pt idx="2">
                  <c:v>0.18</c:v>
                </c:pt>
                <c:pt idx="3">
                  <c:v>0.185</c:v>
                </c:pt>
                <c:pt idx="4">
                  <c:v>0.19</c:v>
                </c:pt>
                <c:pt idx="5">
                  <c:v>0.19500000000000001</c:v>
                </c:pt>
                <c:pt idx="6">
                  <c:v>0.2</c:v>
                </c:pt>
                <c:pt idx="7">
                  <c:v>0.20500000000000002</c:v>
                </c:pt>
                <c:pt idx="8">
                  <c:v>0.21000000000000002</c:v>
                </c:pt>
                <c:pt idx="9">
                  <c:v>0.21500000000000002</c:v>
                </c:pt>
                <c:pt idx="10">
                  <c:v>0.22</c:v>
                </c:pt>
                <c:pt idx="11">
                  <c:v>0.22500000000000001</c:v>
                </c:pt>
                <c:pt idx="12">
                  <c:v>0.23</c:v>
                </c:pt>
                <c:pt idx="13">
                  <c:v>0.23500000000000001</c:v>
                </c:pt>
                <c:pt idx="14">
                  <c:v>0.24</c:v>
                </c:pt>
                <c:pt idx="15">
                  <c:v>0.245</c:v>
                </c:pt>
                <c:pt idx="16">
                  <c:v>0.25</c:v>
                </c:pt>
                <c:pt idx="17">
                  <c:v>0.255</c:v>
                </c:pt>
                <c:pt idx="18">
                  <c:v>0.26</c:v>
                </c:pt>
                <c:pt idx="19">
                  <c:v>0.26500000000000001</c:v>
                </c:pt>
                <c:pt idx="20">
                  <c:v>0.27</c:v>
                </c:pt>
                <c:pt idx="21">
                  <c:v>0.27500000000000002</c:v>
                </c:pt>
                <c:pt idx="22">
                  <c:v>0.28000000000000003</c:v>
                </c:pt>
                <c:pt idx="23">
                  <c:v>0.28500000000000003</c:v>
                </c:pt>
                <c:pt idx="24">
                  <c:v>0.29000000000000004</c:v>
                </c:pt>
                <c:pt idx="25">
                  <c:v>0.29500000000000004</c:v>
                </c:pt>
                <c:pt idx="26">
                  <c:v>0.30000000000000004</c:v>
                </c:pt>
                <c:pt idx="27">
                  <c:v>0.30500000000000005</c:v>
                </c:pt>
                <c:pt idx="28">
                  <c:v>0.31</c:v>
                </c:pt>
                <c:pt idx="29">
                  <c:v>0.315</c:v>
                </c:pt>
                <c:pt idx="30">
                  <c:v>0.32</c:v>
                </c:pt>
                <c:pt idx="31">
                  <c:v>0.32500000000000001</c:v>
                </c:pt>
                <c:pt idx="32">
                  <c:v>0.33</c:v>
                </c:pt>
                <c:pt idx="33">
                  <c:v>0.33500000000000002</c:v>
                </c:pt>
                <c:pt idx="34">
                  <c:v>0.34</c:v>
                </c:pt>
                <c:pt idx="35">
                  <c:v>0.34499999999999997</c:v>
                </c:pt>
                <c:pt idx="36">
                  <c:v>0.35</c:v>
                </c:pt>
                <c:pt idx="37">
                  <c:v>0.35499999999999998</c:v>
                </c:pt>
                <c:pt idx="38">
                  <c:v>0.36</c:v>
                </c:pt>
                <c:pt idx="39">
                  <c:v>0.36499999999999999</c:v>
                </c:pt>
                <c:pt idx="40">
                  <c:v>0.37</c:v>
                </c:pt>
                <c:pt idx="41">
                  <c:v>0.375</c:v>
                </c:pt>
                <c:pt idx="42">
                  <c:v>0.38</c:v>
                </c:pt>
                <c:pt idx="43">
                  <c:v>0.38500000000000001</c:v>
                </c:pt>
                <c:pt idx="44">
                  <c:v>0.39</c:v>
                </c:pt>
                <c:pt idx="45">
                  <c:v>0.39500000000000002</c:v>
                </c:pt>
                <c:pt idx="46">
                  <c:v>0.4</c:v>
                </c:pt>
                <c:pt idx="47">
                  <c:v>0.40500000000000003</c:v>
                </c:pt>
                <c:pt idx="48">
                  <c:v>0.41000000000000003</c:v>
                </c:pt>
                <c:pt idx="49">
                  <c:v>0.41500000000000004</c:v>
                </c:pt>
                <c:pt idx="50">
                  <c:v>0.42000000000000004</c:v>
                </c:pt>
                <c:pt idx="51">
                  <c:v>0.42500000000000004</c:v>
                </c:pt>
                <c:pt idx="52">
                  <c:v>0.43000000000000005</c:v>
                </c:pt>
                <c:pt idx="53">
                  <c:v>0.43500000000000005</c:v>
                </c:pt>
                <c:pt idx="54">
                  <c:v>0.44000000000000006</c:v>
                </c:pt>
                <c:pt idx="55">
                  <c:v>0.44500000000000006</c:v>
                </c:pt>
                <c:pt idx="56">
                  <c:v>0.45000000000000007</c:v>
                </c:pt>
                <c:pt idx="57">
                  <c:v>0.45499999999999996</c:v>
                </c:pt>
                <c:pt idx="58">
                  <c:v>0.45999999999999996</c:v>
                </c:pt>
                <c:pt idx="59">
                  <c:v>0.46499999999999997</c:v>
                </c:pt>
                <c:pt idx="60">
                  <c:v>0.47</c:v>
                </c:pt>
                <c:pt idx="61">
                  <c:v>0.47499999999999998</c:v>
                </c:pt>
                <c:pt idx="62">
                  <c:v>0.48</c:v>
                </c:pt>
                <c:pt idx="63">
                  <c:v>0.48499999999999999</c:v>
                </c:pt>
                <c:pt idx="64">
                  <c:v>0.49</c:v>
                </c:pt>
                <c:pt idx="65">
                  <c:v>0.495</c:v>
                </c:pt>
                <c:pt idx="66">
                  <c:v>0.5</c:v>
                </c:pt>
                <c:pt idx="67">
                  <c:v>0.505</c:v>
                </c:pt>
                <c:pt idx="68">
                  <c:v>0.51</c:v>
                </c:pt>
                <c:pt idx="69">
                  <c:v>0.51500000000000001</c:v>
                </c:pt>
                <c:pt idx="70">
                  <c:v>0.52</c:v>
                </c:pt>
                <c:pt idx="71">
                  <c:v>0.52500000000000002</c:v>
                </c:pt>
                <c:pt idx="72">
                  <c:v>0.53</c:v>
                </c:pt>
                <c:pt idx="73">
                  <c:v>0.53500000000000003</c:v>
                </c:pt>
                <c:pt idx="74">
                  <c:v>0.54</c:v>
                </c:pt>
                <c:pt idx="75">
                  <c:v>0.54500000000000004</c:v>
                </c:pt>
                <c:pt idx="76">
                  <c:v>0.55000000000000004</c:v>
                </c:pt>
                <c:pt idx="77">
                  <c:v>0.55500000000000005</c:v>
                </c:pt>
                <c:pt idx="78">
                  <c:v>0.56000000000000005</c:v>
                </c:pt>
                <c:pt idx="79">
                  <c:v>0.56500000000000006</c:v>
                </c:pt>
                <c:pt idx="80">
                  <c:v>0.57000000000000006</c:v>
                </c:pt>
                <c:pt idx="81">
                  <c:v>0.57500000000000007</c:v>
                </c:pt>
                <c:pt idx="82">
                  <c:v>0.58000000000000007</c:v>
                </c:pt>
                <c:pt idx="83">
                  <c:v>0.58499999999999996</c:v>
                </c:pt>
                <c:pt idx="84">
                  <c:v>0.59</c:v>
                </c:pt>
                <c:pt idx="85">
                  <c:v>0.59499999999999997</c:v>
                </c:pt>
                <c:pt idx="86">
                  <c:v>0.6</c:v>
                </c:pt>
                <c:pt idx="87">
                  <c:v>0.60499999999999998</c:v>
                </c:pt>
                <c:pt idx="88">
                  <c:v>0.61</c:v>
                </c:pt>
                <c:pt idx="89">
                  <c:v>0.61499999999999999</c:v>
                </c:pt>
                <c:pt idx="90">
                  <c:v>0.62</c:v>
                </c:pt>
                <c:pt idx="91">
                  <c:v>0.625</c:v>
                </c:pt>
                <c:pt idx="92">
                  <c:v>0.63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79A-4D0C-B0F6-2DC51D1CE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55992"/>
        <c:axId val="418254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Al-100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[1]Sheet1!$Z$3:$Z$14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[1]Sheet1!$AE$3:$AE$14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379A-4D0C-B0F6-2DC51D1CE42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fitting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[1]Sheet1!$AI$3:$AI$95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79A-4D0C-B0F6-2DC51D1CE42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fitting-D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[1]Sheet1!$AJ$3:$AJ$95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79A-4D0C-B0F6-2DC51D1CE42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[1]Sheet1!$AK$3:$AK$95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79A-4D0C-B0F6-2DC51D1CE42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D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[1]Sheet1!$AL$3:$AL$95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9A-4D0C-B0F6-2DC51D1CE42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fitting-Al(Sm)-111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[1]Sheet1!$AN$3:$AN$95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9A-4D0C-B0F6-2DC51D1CE427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Al-111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9A-4D0C-B0F6-2DC51D1CE42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Al-100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[1]Sheet1!$AV$3:$AV$95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9A-4D0C-B0F6-2DC51D1CE427}"/>
                  </c:ext>
                </c:extLst>
              </c15:ser>
            </c15:filteredScatterSeries>
          </c:ext>
        </c:extLst>
      </c:scatterChart>
      <c:valAx>
        <c:axId val="418555992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Δ</a:t>
                </a:r>
                <a:r>
                  <a:rPr lang="en-GB" i="1"/>
                  <a:t>T</a:t>
                </a:r>
                <a:r>
                  <a:rPr lang="en-GB"/>
                  <a:t> (K)</a:t>
                </a:r>
              </a:p>
            </c:rich>
          </c:tx>
          <c:layout>
            <c:manualLayout>
              <c:xMode val="edge"/>
              <c:yMode val="edge"/>
              <c:x val="0.50490631016487286"/>
              <c:y val="0.906366471075650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254896"/>
        <c:crosses val="autoZero"/>
        <c:crossBetween val="midCat"/>
        <c:minorUnit val="100"/>
      </c:valAx>
      <c:valAx>
        <c:axId val="418254896"/>
        <c:scaling>
          <c:orientation val="minMax"/>
          <c:max val="0.70000000000000007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x</a:t>
                </a:r>
                <a:r>
                  <a:rPr lang="en-US" i="0" baseline="-25000">
                    <a:solidFill>
                      <a:schemeClr val="tx1"/>
                    </a:solidFill>
                  </a:rPr>
                  <a:t>therm</a:t>
                </a:r>
              </a:p>
            </c:rich>
          </c:tx>
          <c:layout>
            <c:manualLayout>
              <c:xMode val="edge"/>
              <c:yMode val="edge"/>
              <c:x val="3.1253970437715523E-2"/>
              <c:y val="0.348531526809369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55992"/>
        <c:crosses val="autoZero"/>
        <c:crossBetween val="midCat"/>
        <c:majorUnit val="0.2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7431189025900069"/>
          <c:y val="8.2089004050212577E-2"/>
          <c:w val="0.36713687911652559"/>
          <c:h val="8.0124105892514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71193837456709"/>
          <c:y val="5.476041810563153E-2"/>
          <c:w val="0.75467859416981165"/>
          <c:h val="0.70077929732467648"/>
        </c:manualLayout>
      </c:layout>
      <c:scatterChart>
        <c:scatterStyle val="lineMarker"/>
        <c:varyColors val="0"/>
        <c:ser>
          <c:idx val="0"/>
          <c:order val="0"/>
          <c:tx>
            <c:v>Al-111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Sheet1!$B$2:$B$24</c:f>
              <c:numCache>
                <c:formatCode>General</c:formatCode>
                <c:ptCount val="23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110</c:v>
                </c:pt>
                <c:pt idx="6">
                  <c:v>130</c:v>
                </c:pt>
                <c:pt idx="7">
                  <c:v>160</c:v>
                </c:pt>
                <c:pt idx="8">
                  <c:v>180</c:v>
                </c:pt>
                <c:pt idx="9">
                  <c:v>210</c:v>
                </c:pt>
                <c:pt idx="10">
                  <c:v>260</c:v>
                </c:pt>
                <c:pt idx="11">
                  <c:v>280</c:v>
                </c:pt>
                <c:pt idx="12">
                  <c:v>310</c:v>
                </c:pt>
                <c:pt idx="13">
                  <c:v>330</c:v>
                </c:pt>
                <c:pt idx="14">
                  <c:v>360</c:v>
                </c:pt>
                <c:pt idx="15">
                  <c:v>380</c:v>
                </c:pt>
                <c:pt idx="16">
                  <c:v>410</c:v>
                </c:pt>
                <c:pt idx="17">
                  <c:v>430</c:v>
                </c:pt>
                <c:pt idx="18">
                  <c:v>460</c:v>
                </c:pt>
                <c:pt idx="19">
                  <c:v>480</c:v>
                </c:pt>
                <c:pt idx="20">
                  <c:v>510</c:v>
                </c:pt>
                <c:pt idx="21">
                  <c:v>559</c:v>
                </c:pt>
                <c:pt idx="22">
                  <c:v>610</c:v>
                </c:pt>
              </c:numCache>
            </c:numRef>
          </c:xVal>
          <c:yVal>
            <c:numRef>
              <c:f>Sheet1!$I$2:$I$24</c:f>
              <c:numCache>
                <c:formatCode>General</c:formatCode>
                <c:ptCount val="23"/>
                <c:pt idx="0">
                  <c:v>2.2681293875346915</c:v>
                </c:pt>
                <c:pt idx="1">
                  <c:v>5.221404890178202</c:v>
                </c:pt>
                <c:pt idx="2">
                  <c:v>11.545816839818798</c:v>
                </c:pt>
                <c:pt idx="3">
                  <c:v>18.470109821798584</c:v>
                </c:pt>
                <c:pt idx="4">
                  <c:v>24.555939553608432</c:v>
                </c:pt>
                <c:pt idx="5">
                  <c:v>28.068711147948608</c:v>
                </c:pt>
                <c:pt idx="6">
                  <c:v>29.518016991297142</c:v>
                </c:pt>
                <c:pt idx="7">
                  <c:v>31.805567067274485</c:v>
                </c:pt>
                <c:pt idx="8">
                  <c:v>33.060764608371315</c:v>
                </c:pt>
                <c:pt idx="9">
                  <c:v>31.701735391628677</c:v>
                </c:pt>
                <c:pt idx="10">
                  <c:v>29.005093935626462</c:v>
                </c:pt>
                <c:pt idx="11">
                  <c:v>27.76616245337754</c:v>
                </c:pt>
                <c:pt idx="12">
                  <c:v>20.578597699958557</c:v>
                </c:pt>
                <c:pt idx="13">
                  <c:v>16.947200062163283</c:v>
                </c:pt>
                <c:pt idx="14">
                  <c:v>13.741566514711977</c:v>
                </c:pt>
                <c:pt idx="15">
                  <c:v>12.212231661831744</c:v>
                </c:pt>
                <c:pt idx="16">
                  <c:v>7.9380690900479536</c:v>
                </c:pt>
                <c:pt idx="17">
                  <c:v>8.9468932649299049</c:v>
                </c:pt>
                <c:pt idx="18">
                  <c:v>7.8113681102362182</c:v>
                </c:pt>
                <c:pt idx="19">
                  <c:v>6.5475283094947416</c:v>
                </c:pt>
                <c:pt idx="20">
                  <c:v>1.6414079983423124</c:v>
                </c:pt>
                <c:pt idx="21">
                  <c:v>1.6585958005249344</c:v>
                </c:pt>
                <c:pt idx="22">
                  <c:v>0.60145064369076107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8-45A9-9661-425B74CA5F12}"/>
            </c:ext>
          </c:extLst>
        </c:ser>
        <c:ser>
          <c:idx val="2"/>
          <c:order val="1"/>
          <c:tx>
            <c:v>Al-110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Sheet1!$T$2:$T$28</c:f>
              <c:numCache>
                <c:formatCode>General</c:formatCode>
                <c:ptCount val="27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70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  <c:pt idx="9">
                  <c:v>220</c:v>
                </c:pt>
                <c:pt idx="10">
                  <c:v>250</c:v>
                </c:pt>
                <c:pt idx="11">
                  <c:v>270</c:v>
                </c:pt>
                <c:pt idx="12">
                  <c:v>300</c:v>
                </c:pt>
                <c:pt idx="13">
                  <c:v>320</c:v>
                </c:pt>
                <c:pt idx="14">
                  <c:v>350</c:v>
                </c:pt>
                <c:pt idx="15">
                  <c:v>370</c:v>
                </c:pt>
                <c:pt idx="16">
                  <c:v>400</c:v>
                </c:pt>
                <c:pt idx="17">
                  <c:v>420</c:v>
                </c:pt>
                <c:pt idx="18">
                  <c:v>450</c:v>
                </c:pt>
                <c:pt idx="19">
                  <c:v>470</c:v>
                </c:pt>
                <c:pt idx="20">
                  <c:v>500</c:v>
                </c:pt>
                <c:pt idx="21">
                  <c:v>520</c:v>
                </c:pt>
                <c:pt idx="22">
                  <c:v>550</c:v>
                </c:pt>
                <c:pt idx="23">
                  <c:v>570</c:v>
                </c:pt>
                <c:pt idx="24">
                  <c:v>600</c:v>
                </c:pt>
                <c:pt idx="25">
                  <c:v>620</c:v>
                </c:pt>
                <c:pt idx="26">
                  <c:v>650</c:v>
                </c:pt>
              </c:numCache>
            </c:numRef>
          </c:xVal>
          <c:yVal>
            <c:numRef>
              <c:f>Sheet1!$AA$2:$AA$28</c:f>
              <c:numCache>
                <c:formatCode>General</c:formatCode>
                <c:ptCount val="27"/>
                <c:pt idx="0">
                  <c:v>2.594268745360059</c:v>
                </c:pt>
                <c:pt idx="1">
                  <c:v>5.0757037861915366</c:v>
                </c:pt>
                <c:pt idx="2">
                  <c:v>11.126610244988864</c:v>
                </c:pt>
                <c:pt idx="3">
                  <c:v>14.377945141249562</c:v>
                </c:pt>
                <c:pt idx="4">
                  <c:v>20.509330257715558</c:v>
                </c:pt>
                <c:pt idx="5">
                  <c:v>31.292040792404173</c:v>
                </c:pt>
                <c:pt idx="6">
                  <c:v>34.446199888641424</c:v>
                </c:pt>
                <c:pt idx="7">
                  <c:v>38.330794357832218</c:v>
                </c:pt>
                <c:pt idx="8">
                  <c:v>43.122939866369705</c:v>
                </c:pt>
                <c:pt idx="9">
                  <c:v>43.552895322939861</c:v>
                </c:pt>
                <c:pt idx="10">
                  <c:v>44.445879732739414</c:v>
                </c:pt>
                <c:pt idx="11">
                  <c:v>40.12235125676105</c:v>
                </c:pt>
                <c:pt idx="12">
                  <c:v>37.553689680772088</c:v>
                </c:pt>
                <c:pt idx="13">
                  <c:v>32.159544084894534</c:v>
                </c:pt>
                <c:pt idx="14">
                  <c:v>28.596018930957676</c:v>
                </c:pt>
                <c:pt idx="15">
                  <c:v>25.770256124721598</c:v>
                </c:pt>
                <c:pt idx="16">
                  <c:v>21.736000000000001</c:v>
                </c:pt>
                <c:pt idx="17">
                  <c:v>20.206681514476614</c:v>
                </c:pt>
                <c:pt idx="18">
                  <c:v>14.600286350620426</c:v>
                </c:pt>
                <c:pt idx="19">
                  <c:v>10.445167037861914</c:v>
                </c:pt>
                <c:pt idx="20">
                  <c:v>7.8024529819351649</c:v>
                </c:pt>
                <c:pt idx="21">
                  <c:v>5.8661286519061964</c:v>
                </c:pt>
                <c:pt idx="22">
                  <c:v>3.715885609997525</c:v>
                </c:pt>
                <c:pt idx="23">
                  <c:v>3.07057513428534</c:v>
                </c:pt>
                <c:pt idx="24">
                  <c:v>1.5851578386753169</c:v>
                </c:pt>
                <c:pt idx="25">
                  <c:v>0.80003563474387518</c:v>
                </c:pt>
                <c:pt idx="26">
                  <c:v>0.32326280623608017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88-45A9-9661-425B74CA5F12}"/>
            </c:ext>
          </c:extLst>
        </c:ser>
        <c:ser>
          <c:idx val="3"/>
          <c:order val="2"/>
          <c:tx>
            <c:v>Al-100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Sheet1!$AH$2:$AH$22</c:f>
              <c:numCache>
                <c:formatCode>General</c:formatCode>
                <c:ptCount val="21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140</c:v>
                </c:pt>
                <c:pt idx="9">
                  <c:v>150</c:v>
                </c:pt>
                <c:pt idx="10">
                  <c:v>200</c:v>
                </c:pt>
                <c:pt idx="11">
                  <c:v>240</c:v>
                </c:pt>
                <c:pt idx="12">
                  <c:v>250</c:v>
                </c:pt>
                <c:pt idx="13">
                  <c:v>260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450</c:v>
                </c:pt>
                <c:pt idx="18">
                  <c:v>500</c:v>
                </c:pt>
                <c:pt idx="19">
                  <c:v>550</c:v>
                </c:pt>
                <c:pt idx="20">
                  <c:v>600</c:v>
                </c:pt>
              </c:numCache>
            </c:numRef>
          </c:xVal>
          <c:yVal>
            <c:numRef>
              <c:f>Sheet1!$AO$2:$AO$22</c:f>
              <c:numCache>
                <c:formatCode>General</c:formatCode>
                <c:ptCount val="21"/>
                <c:pt idx="0">
                  <c:v>4.5269144010822391</c:v>
                </c:pt>
                <c:pt idx="1">
                  <c:v>8.9325054917647506</c:v>
                </c:pt>
                <c:pt idx="2">
                  <c:v>16.035133225256683</c:v>
                </c:pt>
                <c:pt idx="3">
                  <c:v>18.409129013038477</c:v>
                </c:pt>
                <c:pt idx="4">
                  <c:v>22.714528955269692</c:v>
                </c:pt>
                <c:pt idx="5">
                  <c:v>29.323626840798561</c:v>
                </c:pt>
                <c:pt idx="6">
                  <c:v>36.289880284324731</c:v>
                </c:pt>
                <c:pt idx="7">
                  <c:v>45.546601820675903</c:v>
                </c:pt>
                <c:pt idx="8">
                  <c:v>47.575019744772838</c:v>
                </c:pt>
                <c:pt idx="9">
                  <c:v>46.082387662634581</c:v>
                </c:pt>
                <c:pt idx="10">
                  <c:v>53.371477740366629</c:v>
                </c:pt>
                <c:pt idx="11">
                  <c:v>59.127851907275783</c:v>
                </c:pt>
                <c:pt idx="12">
                  <c:v>57.764861578750477</c:v>
                </c:pt>
                <c:pt idx="13">
                  <c:v>58.735422815258204</c:v>
                </c:pt>
                <c:pt idx="14">
                  <c:v>52.690332959221848</c:v>
                </c:pt>
                <c:pt idx="15">
                  <c:v>42.638822380180407</c:v>
                </c:pt>
                <c:pt idx="16">
                  <c:v>27.324627447312636</c:v>
                </c:pt>
                <c:pt idx="17">
                  <c:v>19.204498690609803</c:v>
                </c:pt>
                <c:pt idx="18">
                  <c:v>12.892872396807586</c:v>
                </c:pt>
                <c:pt idx="19">
                  <c:v>8.9013009103379499</c:v>
                </c:pt>
                <c:pt idx="20">
                  <c:v>2.8770658574773802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88-45A9-9661-425B74CA5F12}"/>
            </c:ext>
          </c:extLst>
        </c:ser>
        <c:ser>
          <c:idx val="1"/>
          <c:order val="4"/>
          <c:tx>
            <c:v>111-fitting</c:v>
          </c:tx>
          <c:spPr>
            <a:ln w="158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Sheet1!$J$3:$J$95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Sheet1!$M$3:$M$95</c:f>
              <c:numCache>
                <c:formatCode>General</c:formatCode>
                <c:ptCount val="93"/>
                <c:pt idx="0">
                  <c:v>3.9396274425512914</c:v>
                </c:pt>
                <c:pt idx="1">
                  <c:v>7.5871816557124294</c:v>
                </c:pt>
                <c:pt idx="2">
                  <c:v>10.949392267132357</c:v>
                </c:pt>
                <c:pt idx="3">
                  <c:v>14.033222940201991</c:v>
                </c:pt>
                <c:pt idx="4">
                  <c:v>16.84586878017571</c:v>
                </c:pt>
                <c:pt idx="5">
                  <c:v>19.39475300967915</c:v>
                </c:pt>
                <c:pt idx="6">
                  <c:v>21.687522865542046</c:v>
                </c:pt>
                <c:pt idx="7">
                  <c:v>23.732044667936531</c:v>
                </c:pt>
                <c:pt idx="8">
                  <c:v>25.536398012077832</c:v>
                </c:pt>
                <c:pt idx="9">
                  <c:v>27.108869032303332</c:v>
                </c:pt>
                <c:pt idx="10">
                  <c:v>28.457942688236336</c:v>
                </c:pt>
                <c:pt idx="11">
                  <c:v>29.592294023017608</c:v>
                </c:pt>
                <c:pt idx="12">
                  <c:v>30.520778344313545</c:v>
                </c:pt>
                <c:pt idx="13">
                  <c:v>31.252420280050814</c:v>
                </c:pt>
                <c:pt idx="14">
                  <c:v>31.796401662655686</c:v>
                </c:pt>
                <c:pt idx="15">
                  <c:v>32.16204819807426</c:v>
                </c:pt>
                <c:pt idx="16">
                  <c:v>32.358814879098766</c:v>
                </c:pt>
                <c:pt idx="17">
                  <c:v>32.39627010661993</c:v>
                </c:pt>
                <c:pt idx="18">
                  <c:v>32.28407848746258</c:v>
                </c:pt>
                <c:pt idx="19">
                  <c:v>32.031982283542249</c:v>
                </c:pt>
                <c:pt idx="20">
                  <c:v>31.649781494313768</c:v>
                </c:pt>
                <c:pt idx="21">
                  <c:v>31.147312562979408</c:v>
                </c:pt>
                <c:pt idx="22">
                  <c:v>30.534425706794469</c:v>
                </c:pt>
                <c:pt idx="23">
                  <c:v>29.820960883169366</c:v>
                </c:pt>
                <c:pt idx="24">
                  <c:v>29.01672241622725</c:v>
                </c:pt>
                <c:pt idx="25">
                  <c:v>28.131452323142184</c:v>
                </c:pt>
                <c:pt idx="26">
                  <c:v>27.174802396053014</c:v>
                </c:pt>
                <c:pt idx="27">
                  <c:v>26.156305113704086</c:v>
                </c:pt>
                <c:pt idx="28">
                  <c:v>25.085343477274993</c:v>
                </c:pt>
                <c:pt idx="29">
                  <c:v>23.971119887162391</c:v>
                </c:pt>
                <c:pt idx="30">
                  <c:v>22.822624201780737</c:v>
                </c:pt>
                <c:pt idx="31">
                  <c:v>21.648601145717077</c:v>
                </c:pt>
                <c:pt idx="32">
                  <c:v>20.457517262722583</c:v>
                </c:pt>
                <c:pt idx="33">
                  <c:v>19.257527638902356</c:v>
                </c:pt>
                <c:pt idx="34">
                  <c:v>18.056442652845227</c:v>
                </c:pt>
                <c:pt idx="35">
                  <c:v>16.861695042002619</c:v>
                </c:pt>
                <c:pt idx="36">
                  <c:v>15.680307607953303</c:v>
                </c:pt>
                <c:pt idx="37">
                  <c:v>14.518861916732497</c:v>
                </c:pt>
                <c:pt idx="38">
                  <c:v>13.38346838346965</c:v>
                </c:pt>
                <c:pt idx="39">
                  <c:v>12.279738162323094</c:v>
                </c:pt>
                <c:pt idx="40">
                  <c:v>11.212757292100271</c:v>
                </c:pt>
                <c:pt idx="41">
                  <c:v>10.187063573798289</c:v>
                </c:pt>
                <c:pt idx="42">
                  <c:v>9.2066266771819851</c:v>
                </c:pt>
                <c:pt idx="43">
                  <c:v>8.2748319878194607</c:v>
                </c:pt>
                <c:pt idx="44">
                  <c:v>7.3944687119007888</c:v>
                </c:pt>
                <c:pt idx="45">
                  <c:v>6.5677227516681391</c:v>
                </c:pt>
                <c:pt idx="46">
                  <c:v>5.7961748472188637</c:v>
                </c:pt>
                <c:pt idx="47">
                  <c:v>5.0808044485288413</c:v>
                </c:pt>
                <c:pt idx="48">
                  <c:v>4.4219997324626155</c:v>
                </c:pt>
                <c:pt idx="49">
                  <c:v>3.8195741110296986</c:v>
                </c:pt>
                <c:pt idx="50">
                  <c:v>3.272789487148593</c:v>
                </c:pt>
                <c:pt idx="51">
                  <c:v>2.7803864009931054</c:v>
                </c:pt>
                <c:pt idx="52">
                  <c:v>2.3406210725069365</c:v>
                </c:pt>
                <c:pt idx="53">
                  <c:v>1.9513091836140823</c:v>
                </c:pt>
                <c:pt idx="54">
                  <c:v>1.6098760579043323</c:v>
                </c:pt>
                <c:pt idx="55">
                  <c:v>1.3134126885013733</c:v>
                </c:pt>
                <c:pt idx="56">
                  <c:v>1.0587368406383357</c:v>
                </c:pt>
                <c:pt idx="57">
                  <c:v>0.84245822058334552</c:v>
                </c:pt>
                <c:pt idx="58">
                  <c:v>0.66104646590039995</c:v>
                </c:pt>
                <c:pt idx="59">
                  <c:v>0.5109004852515705</c:v>
                </c:pt>
                <c:pt idx="60">
                  <c:v>0.38841747347853506</c:v>
                </c:pt>
                <c:pt idx="61">
                  <c:v>0.29005976655517329</c:v>
                </c:pt>
                <c:pt idx="62">
                  <c:v>0.21241760020639291</c:v>
                </c:pt>
                <c:pt idx="63">
                  <c:v>0.1522658155629647</c:v>
                </c:pt>
                <c:pt idx="64">
                  <c:v>0.106612634593362</c:v>
                </c:pt>
                <c:pt idx="65">
                  <c:v>7.2738823830649127E-2</c:v>
                </c:pt>
                <c:pt idx="66">
                  <c:v>4.8225888041037439E-2</c:v>
                </c:pt>
                <c:pt idx="67">
                  <c:v>3.0972387891134337E-2</c:v>
                </c:pt>
                <c:pt idx="68">
                  <c:v>1.9198046717933341E-2</c:v>
                </c:pt>
                <c:pt idx="69">
                  <c:v>1.1435974727480416E-2</c:v>
                </c:pt>
                <c:pt idx="70">
                  <c:v>6.5140499374545897E-3</c:v>
                </c:pt>
                <c:pt idx="71">
                  <c:v>3.5271916099540862E-3</c:v>
                </c:pt>
                <c:pt idx="72">
                  <c:v>1.8028669218262483E-3</c:v>
                </c:pt>
                <c:pt idx="73">
                  <c:v>8.6260156672814776E-4</c:v>
                </c:pt>
                <c:pt idx="74">
                  <c:v>3.8244223822918869E-4</c:v>
                </c:pt>
                <c:pt idx="75">
                  <c:v>1.551888832893297E-4</c:v>
                </c:pt>
                <c:pt idx="76">
                  <c:v>5.6764403955826032E-5</c:v>
                </c:pt>
                <c:pt idx="77">
                  <c:v>1.836367164690827E-5</c:v>
                </c:pt>
                <c:pt idx="78">
                  <c:v>5.1296294198968038E-6</c:v>
                </c:pt>
                <c:pt idx="79">
                  <c:v>1.1997581515742196E-6</c:v>
                </c:pt>
                <c:pt idx="80">
                  <c:v>2.2572124913801541E-7</c:v>
                </c:pt>
                <c:pt idx="81">
                  <c:v>3.2389659188681699E-8</c:v>
                </c:pt>
                <c:pt idx="82">
                  <c:v>3.2978489330760181E-9</c:v>
                </c:pt>
                <c:pt idx="83">
                  <c:v>2.1547389878098469E-10</c:v>
                </c:pt>
                <c:pt idx="84">
                  <c:v>7.8215681457700656E-12</c:v>
                </c:pt>
                <c:pt idx="85">
                  <c:v>1.2730024622736611E-13</c:v>
                </c:pt>
                <c:pt idx="86">
                  <c:v>6.6566376825922504E-16</c:v>
                </c:pt>
                <c:pt idx="87">
                  <c:v>6.4650040110688587E-19</c:v>
                </c:pt>
                <c:pt idx="88">
                  <c:v>4.4250895307136452E-23</c:v>
                </c:pt>
                <c:pt idx="89">
                  <c:v>3.221922267057516E-29</c:v>
                </c:pt>
                <c:pt idx="90">
                  <c:v>3.5521532113838002E-39</c:v>
                </c:pt>
                <c:pt idx="91">
                  <c:v>3.7312208253292692E-58</c:v>
                </c:pt>
                <c:pt idx="92">
                  <c:v>1.1155558908504753E-108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88-45A9-9661-425B74CA5F12}"/>
            </c:ext>
          </c:extLst>
        </c:ser>
        <c:ser>
          <c:idx val="5"/>
          <c:order val="5"/>
          <c:tx>
            <c:v>110-fitting</c:v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Sheet1!$AB$3:$AB$95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Sheet1!$AE$3:$AE$95</c:f>
              <c:numCache>
                <c:formatCode>General</c:formatCode>
                <c:ptCount val="93"/>
                <c:pt idx="0">
                  <c:v>4.9937885469838834</c:v>
                </c:pt>
                <c:pt idx="1">
                  <c:v>8.8924007604476998</c:v>
                </c:pt>
                <c:pt idx="2">
                  <c:v>12.554468855670269</c:v>
                </c:pt>
                <c:pt idx="3">
                  <c:v>15.982488613691835</c:v>
                </c:pt>
                <c:pt idx="4">
                  <c:v>19.179163038443466</c:v>
                </c:pt>
                <c:pt idx="5">
                  <c:v>22.147407362727655</c:v>
                </c:pt>
                <c:pt idx="6">
                  <c:v>24.890353857357251</c:v>
                </c:pt>
                <c:pt idx="7">
                  <c:v>27.411356405905</c:v>
                </c:pt>
                <c:pt idx="8">
                  <c:v>29.713994804295268</c:v>
                </c:pt>
                <c:pt idx="9">
                  <c:v>31.802078741085037</c:v>
                </c:pt>
                <c:pt idx="10">
                  <c:v>33.679651410738629</c:v>
                </c:pt>
                <c:pt idx="11">
                  <c:v>35.350992708506936</c:v>
                </c:pt>
                <c:pt idx="12">
                  <c:v>36.820621951691706</c:v>
                </c:pt>
                <c:pt idx="13">
                  <c:v>38.093300068121472</c:v>
                </c:pt>
                <c:pt idx="14">
                  <c:v>39.174031188612908</c:v>
                </c:pt>
                <c:pt idx="15">
                  <c:v>40.068063576063274</c:v>
                </c:pt>
                <c:pt idx="16">
                  <c:v>40.780889819654739</c:v>
                </c:pt>
                <c:pt idx="17">
                  <c:v>41.318246218486159</c:v>
                </c:pt>
                <c:pt idx="18">
                  <c:v>41.68611127483797</c:v>
                </c:pt>
                <c:pt idx="19">
                  <c:v>41.890703213280851</c:v>
                </c:pt>
                <c:pt idx="20">
                  <c:v>41.938476438029305</c:v>
                </c:pt>
                <c:pt idx="21">
                  <c:v>41.836116837408383</c:v>
                </c:pt>
                <c:pt idx="22">
                  <c:v>41.59053584114217</c:v>
                </c:pt>
                <c:pt idx="23">
                  <c:v>41.208863133505133</c:v>
                </c:pt>
                <c:pt idx="24">
                  <c:v>40.698437923340393</c:v>
                </c:pt>
                <c:pt idx="25">
                  <c:v>40.066798670696457</c:v>
                </c:pt>
                <c:pt idx="26">
                  <c:v>39.321671169543606</c:v>
                </c:pt>
                <c:pt idx="27">
                  <c:v>38.470954886911144</c:v>
                </c:pt>
                <c:pt idx="28">
                  <c:v>37.522707461057998</c:v>
                </c:pt>
                <c:pt idx="29">
                  <c:v>36.485127265215105</c:v>
                </c:pt>
                <c:pt idx="30">
                  <c:v>35.366533949297299</c:v>
                </c:pt>
                <c:pt idx="31">
                  <c:v>34.175346880092484</c:v>
                </c:pt>
                <c:pt idx="32">
                  <c:v>32.920061411136558</c:v>
                </c:pt>
                <c:pt idx="33">
                  <c:v>31.609222927147169</c:v>
                </c:pt>
                <c:pt idx="34">
                  <c:v>30.251398624911417</c:v>
                </c:pt>
                <c:pt idx="35">
                  <c:v>28.855147013321204</c:v>
                </c:pt>
                <c:pt idx="36">
                  <c:v>27.428985140257723</c:v>
                </c:pt>
                <c:pt idx="37">
                  <c:v>25.981353583682179</c:v>
                </c:pt>
                <c:pt idx="38">
                  <c:v>24.520579279025345</c:v>
                </c:pt>
                <c:pt idx="39">
                  <c:v>23.054836295194388</c:v>
                </c:pt>
                <c:pt idx="40">
                  <c:v>21.592104717596992</c:v>
                </c:pt>
                <c:pt idx="41">
                  <c:v>20.140127848812561</c:v>
                </c:pt>
                <c:pt idx="42">
                  <c:v>18.706367996106753</c:v>
                </c:pt>
                <c:pt idx="43">
                  <c:v>17.297961179926151</c:v>
                </c:pt>
                <c:pt idx="44">
                  <c:v>15.921671168664925</c:v>
                </c:pt>
                <c:pt idx="45">
                  <c:v>14.583843321941911</c:v>
                </c:pt>
                <c:pt idx="46">
                  <c:v>13.290358806611541</c:v>
                </c:pt>
                <c:pt idx="47">
                  <c:v>12.046589835588172</c:v>
                </c:pt>
                <c:pt idx="48">
                  <c:v>10.857356667617481</c:v>
                </c:pt>
                <c:pt idx="49">
                  <c:v>9.7268871941037069</c:v>
                </c:pt>
                <c:pt idx="50">
                  <c:v>8.6587800240105057</c:v>
                </c:pt>
                <c:pt idx="51">
                  <c:v>7.6559720558964814</c:v>
                </c:pt>
                <c:pt idx="52">
                  <c:v>6.7207115926161114</c:v>
                </c:pt>
                <c:pt idx="53">
                  <c:v>5.8545381034222448</c:v>
                </c:pt>
                <c:pt idx="54">
                  <c:v>5.0582697634364679</c:v>
                </c:pt>
                <c:pt idx="55">
                  <c:v>4.3319998939983462</c:v>
                </c:pt>
                <c:pt idx="56">
                  <c:v>3.6751033806606412</c:v>
                </c:pt>
                <c:pt idx="57">
                  <c:v>3.0862540492990336</c:v>
                </c:pt>
                <c:pt idx="58">
                  <c:v>2.5634538254101966</c:v>
                </c:pt>
                <c:pt idx="59">
                  <c:v>2.1040742779676895</c:v>
                </c:pt>
                <c:pt idx="60">
                  <c:v>1.7049108491546403</c:v>
                </c:pt>
                <c:pt idx="61">
                  <c:v>1.3622496892011757</c:v>
                </c:pt>
                <c:pt idx="62">
                  <c:v>1.0719465495551121</c:v>
                </c:pt>
                <c:pt idx="63">
                  <c:v>0.82951664149843329</c:v>
                </c:pt>
                <c:pt idx="64">
                  <c:v>0.63023375266172033</c:v>
                </c:pt>
                <c:pt idx="65">
                  <c:v>0.46923625233198568</c:v>
                </c:pt>
                <c:pt idx="66">
                  <c:v>0.34163694195642752</c:v>
                </c:pt>
                <c:pt idx="67">
                  <c:v>0.24263306788151184</c:v>
                </c:pt>
                <c:pt idx="68">
                  <c:v>0.16761227208384805</c:v>
                </c:pt>
                <c:pt idx="69">
                  <c:v>0.11224989025635837</c:v>
                </c:pt>
                <c:pt idx="70">
                  <c:v>7.2592901953654795E-2</c:v>
                </c:pt>
                <c:pt idx="71">
                  <c:v>4.5126083697321517E-2</c:v>
                </c:pt>
                <c:pt idx="72">
                  <c:v>2.681659164314017E-2</c:v>
                </c:pt>
                <c:pt idx="73">
                  <c:v>1.5134355402664971E-2</c:v>
                </c:pt>
                <c:pt idx="74">
                  <c:v>8.0472962160479094E-3</c:v>
                </c:pt>
                <c:pt idx="75">
                  <c:v>3.9924093927700072E-3</c:v>
                </c:pt>
                <c:pt idx="76">
                  <c:v>1.8259889673600017E-3</c:v>
                </c:pt>
                <c:pt idx="77">
                  <c:v>7.5842517471282479E-4</c:v>
                </c:pt>
                <c:pt idx="78">
                  <c:v>2.8068005127373141E-4</c:v>
                </c:pt>
                <c:pt idx="79">
                  <c:v>9.0316068758353185E-5</c:v>
                </c:pt>
                <c:pt idx="80">
                  <c:v>2.4472249536242837E-5</c:v>
                </c:pt>
                <c:pt idx="81">
                  <c:v>5.3506811654834344E-6</c:v>
                </c:pt>
                <c:pt idx="82">
                  <c:v>8.9065906483865458E-7</c:v>
                </c:pt>
                <c:pt idx="83">
                  <c:v>1.040480798701725E-7</c:v>
                </c:pt>
                <c:pt idx="84">
                  <c:v>7.5848719750403431E-9</c:v>
                </c:pt>
                <c:pt idx="85">
                  <c:v>2.8930778642251776E-10</c:v>
                </c:pt>
                <c:pt idx="86">
                  <c:v>4.3787284054056517E-12</c:v>
                </c:pt>
                <c:pt idx="87">
                  <c:v>1.6590249586268353E-14</c:v>
                </c:pt>
                <c:pt idx="88">
                  <c:v>6.8711891669973147E-18</c:v>
                </c:pt>
                <c:pt idx="89">
                  <c:v>5.9392459482074636E-23</c:v>
                </c:pt>
                <c:pt idx="90">
                  <c:v>2.2552046638906391E-31</c:v>
                </c:pt>
                <c:pt idx="91">
                  <c:v>3.539878614542454E-48</c:v>
                </c:pt>
                <c:pt idx="92">
                  <c:v>1.7783510166263289E-98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88-45A9-9661-425B74CA5F12}"/>
            </c:ext>
          </c:extLst>
        </c:ser>
        <c:ser>
          <c:idx val="6"/>
          <c:order val="6"/>
          <c:tx>
            <c:v>100-fitting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Sheet1!$AP$3:$AP$95</c:f>
              <c:numCache>
                <c:formatCode>General</c:formatCode>
                <c:ptCount val="9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</c:numCache>
            </c:numRef>
          </c:xVal>
          <c:yVal>
            <c:numRef>
              <c:f>Sheet1!$AS$3:$AS$95</c:f>
              <c:numCache>
                <c:formatCode>General</c:formatCode>
                <c:ptCount val="93"/>
                <c:pt idx="0">
                  <c:v>5.0726141137855318</c:v>
                </c:pt>
                <c:pt idx="1">
                  <c:v>9.8817631717453782</c:v>
                </c:pt>
                <c:pt idx="2">
                  <c:v>14.428775378016283</c:v>
                </c:pt>
                <c:pt idx="3">
                  <c:v>18.715186601862889</c:v>
                </c:pt>
                <c:pt idx="4">
                  <c:v>22.742747951765477</c:v>
                </c:pt>
                <c:pt idx="5">
                  <c:v>26.513433360705125</c:v>
                </c:pt>
                <c:pt idx="6">
                  <c:v>30.029447154689354</c:v>
                </c:pt>
                <c:pt idx="7">
                  <c:v>33.293231573203869</c:v>
                </c:pt>
                <c:pt idx="8">
                  <c:v>36.307474206652486</c:v>
                </c:pt>
                <c:pt idx="9">
                  <c:v>39.075115311940301</c:v>
                </c:pt>
                <c:pt idx="10">
                  <c:v>41.599354963156692</c:v>
                </c:pt>
                <c:pt idx="11">
                  <c:v>43.883659989815961</c:v>
                </c:pt>
                <c:pt idx="12">
                  <c:v>45.931770650302205</c:v>
                </c:pt>
                <c:pt idx="13">
                  <c:v>47.747706983042427</c:v>
                </c:pt>
                <c:pt idx="14">
                  <c:v>49.335774772488904</c:v>
                </c:pt>
                <c:pt idx="15">
                  <c:v>50.700571061238179</c:v>
                </c:pt>
                <c:pt idx="16">
                  <c:v>51.846989133547382</c:v>
                </c:pt>
                <c:pt idx="17">
                  <c:v>52.780222889150878</c:v>
                </c:pt>
                <c:pt idx="18">
                  <c:v>53.505770519645502</c:v>
                </c:pt>
                <c:pt idx="19">
                  <c:v>54.029437392831049</c:v>
                </c:pt>
                <c:pt idx="20">
                  <c:v>54.357338043306278</c:v>
                </c:pt>
                <c:pt idx="21">
                  <c:v>54.495897160375584</c:v>
                </c:pt>
                <c:pt idx="22">
                  <c:v>54.45184945699156</c:v>
                </c:pt>
                <c:pt idx="23">
                  <c:v>54.232238296116478</c:v>
                </c:pt>
                <c:pt idx="24">
                  <c:v>53.844412943646624</c:v>
                </c:pt>
                <c:pt idx="25">
                  <c:v>53.29602431001895</c:v>
                </c:pt>
                <c:pt idx="26">
                  <c:v>52.595019035974616</c:v>
                </c:pt>
                <c:pt idx="27">
                  <c:v>51.749631771858034</c:v>
                </c:pt>
                <c:pt idx="28">
                  <c:v>50.768375494508199</c:v>
                </c:pt>
                <c:pt idx="29">
                  <c:v>49.660029701494409</c:v>
                </c:pt>
                <c:pt idx="30">
                  <c:v>48.433626319467145</c:v>
                </c:pt>
                <c:pt idx="31">
                  <c:v>47.098433162069007</c:v>
                </c:pt>
                <c:pt idx="32">
                  <c:v>45.663934773582625</c:v>
                </c:pt>
                <c:pt idx="33">
                  <c:v>44.139810497727389</c:v>
                </c:pt>
                <c:pt idx="34">
                  <c:v>42.535909617269049</c:v>
                </c:pt>
                <c:pt idx="35">
                  <c:v>40.862223419945259</c:v>
                </c:pt>
                <c:pt idx="36">
                  <c:v>39.128854060280268</c:v>
                </c:pt>
                <c:pt idx="37">
                  <c:v>37.345980105864115</c:v>
                </c:pt>
                <c:pt idx="38">
                  <c:v>35.523818681376355</c:v>
                </c:pt>
                <c:pt idx="39">
                  <c:v>33.672584154870236</c:v>
                </c:pt>
                <c:pt idx="40">
                  <c:v>31.802443349472757</c:v>
                </c:pt>
                <c:pt idx="41">
                  <c:v>29.92346731061226</c:v>
                </c:pt>
                <c:pt idx="42">
                  <c:v>28.04557971507467</c:v>
                </c:pt>
                <c:pt idx="43">
                  <c:v>26.17850207451286</c:v>
                </c:pt>
                <c:pt idx="44">
                  <c:v>24.331695963322474</c:v>
                </c:pt>
                <c:pt idx="45">
                  <c:v>22.514302589766604</c:v>
                </c:pt>
                <c:pt idx="46">
                  <c:v>20.735080130396359</c:v>
                </c:pt>
                <c:pt idx="47">
                  <c:v>19.002339361405209</c:v>
                </c:pt>
                <c:pt idx="48">
                  <c:v>17.323878246398863</c:v>
                </c:pt>
                <c:pt idx="49">
                  <c:v>15.706916277442719</c:v>
                </c:pt>
                <c:pt idx="50">
                  <c:v>14.158029513740784</c:v>
                </c:pt>
                <c:pt idx="51">
                  <c:v>12.683087417573251</c:v>
                </c:pt>
                <c:pt idx="52">
                  <c:v>11.287192746719489</c:v>
                </c:pt>
                <c:pt idx="53">
                  <c:v>9.9746259216958642</c:v>
                </c:pt>
                <c:pt idx="54">
                  <c:v>8.7487954382935911</c:v>
                </c:pt>
                <c:pt idx="55">
                  <c:v>7.6121960327799476</c:v>
                </c:pt>
                <c:pt idx="56">
                  <c:v>6.5663764182824123</c:v>
                </c:pt>
                <c:pt idx="57">
                  <c:v>5.6119184835819578</c:v>
                </c:pt>
                <c:pt idx="58">
                  <c:v>4.7484298647216141</c:v>
                </c:pt>
                <c:pt idx="59">
                  <c:v>3.9745517481762831</c:v>
                </c:pt>
                <c:pt idx="60">
                  <c:v>3.2879836226458528</c:v>
                </c:pt>
                <c:pt idx="61">
                  <c:v>2.6855264445101601</c:v>
                </c:pt>
                <c:pt idx="62">
                  <c:v>2.163145299394575</c:v>
                </c:pt>
                <c:pt idx="63">
                  <c:v>1.7160521108594857</c:v>
                </c:pt>
                <c:pt idx="64">
                  <c:v>1.3388082532321568</c:v>
                </c:pt>
                <c:pt idx="65">
                  <c:v>1.0254460634062905</c:v>
                </c:pt>
                <c:pt idx="66">
                  <c:v>0.76960722291451789</c:v>
                </c:pt>
                <c:pt idx="67">
                  <c:v>0.56469482141430793</c:v>
                </c:pt>
                <c:pt idx="68">
                  <c:v>0.40403466428675666</c:v>
                </c:pt>
                <c:pt idx="69">
                  <c:v>0.28104012822627283</c:v>
                </c:pt>
                <c:pt idx="70">
                  <c:v>0.18937371165225481</c:v>
                </c:pt>
                <c:pt idx="71">
                  <c:v>0.12309751982813183</c:v>
                </c:pt>
                <c:pt idx="72">
                  <c:v>7.680444884834188E-2</c:v>
                </c:pt>
                <c:pt idx="73">
                  <c:v>4.5721990095991719E-2</c:v>
                </c:pt>
                <c:pt idx="74">
                  <c:v>2.5781565676231761E-2</c:v>
                </c:pt>
                <c:pt idx="75">
                  <c:v>1.3648279476951311E-2</c:v>
                </c:pt>
                <c:pt idx="76">
                  <c:v>6.7089777985003124E-3</c:v>
                </c:pt>
                <c:pt idx="77">
                  <c:v>3.0204288558642505E-3</c:v>
                </c:pt>
                <c:pt idx="78">
                  <c:v>1.2238661962053407E-3</c:v>
                </c:pt>
                <c:pt idx="79">
                  <c:v>4.3640524543611014E-4</c:v>
                </c:pt>
                <c:pt idx="80">
                  <c:v>1.3296832452717292E-4</c:v>
                </c:pt>
                <c:pt idx="81">
                  <c:v>3.3283198184711798E-5</c:v>
                </c:pt>
                <c:pt idx="82">
                  <c:v>6.4859864556542634E-6</c:v>
                </c:pt>
                <c:pt idx="83">
                  <c:v>9.1251712149366711E-7</c:v>
                </c:pt>
                <c:pt idx="84">
                  <c:v>8.3093302279799955E-8</c:v>
                </c:pt>
                <c:pt idx="85">
                  <c:v>4.1545225683643069E-9</c:v>
                </c:pt>
                <c:pt idx="86">
                  <c:v>8.797419412767256E-11</c:v>
                </c:pt>
                <c:pt idx="87">
                  <c:v>5.1053828531046633E-13</c:v>
                </c:pt>
                <c:pt idx="88">
                  <c:v>3.6852106931507431E-16</c:v>
                </c:pt>
                <c:pt idx="89">
                  <c:v>6.6877508164901787E-21</c:v>
                </c:pt>
                <c:pt idx="90">
                  <c:v>6.8191883649780908E-29</c:v>
                </c:pt>
                <c:pt idx="91">
                  <c:v>2.9529800393033951E-45</c:v>
                </c:pt>
                <c:pt idx="92">
                  <c:v>7.5358599171958207E-98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88-45A9-9661-425B74CA5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358560"/>
        <c:axId val="111635954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3"/>
                <c:tx>
                  <c:v>AlSm-111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Sheet1!$AV$2:$AV$14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10.700000000000045</c:v>
                      </c:pt>
                      <c:pt idx="1">
                        <c:v>50.700000000000045</c:v>
                      </c:pt>
                      <c:pt idx="2">
                        <c:v>100.70000000000005</c:v>
                      </c:pt>
                      <c:pt idx="3">
                        <c:v>150.70000000000005</c:v>
                      </c:pt>
                      <c:pt idx="4">
                        <c:v>200.70000000000005</c:v>
                      </c:pt>
                      <c:pt idx="5">
                        <c:v>250.70000000000005</c:v>
                      </c:pt>
                      <c:pt idx="6">
                        <c:v>300.70000000000005</c:v>
                      </c:pt>
                      <c:pt idx="7">
                        <c:v>350.70000000000005</c:v>
                      </c:pt>
                      <c:pt idx="8">
                        <c:v>400.70000000000005</c:v>
                      </c:pt>
                      <c:pt idx="9">
                        <c:v>450.70000000000005</c:v>
                      </c:pt>
                      <c:pt idx="10">
                        <c:v>500.70000000000005</c:v>
                      </c:pt>
                      <c:pt idx="11">
                        <c:v>550.70000000000005</c:v>
                      </c:pt>
                      <c:pt idx="12">
                        <c:v>600.70000000000005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Sheet1!$BC$2:$BC$14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1.6666776568708779</c:v>
                      </c:pt>
                      <c:pt idx="1">
                        <c:v>11.561214107562511</c:v>
                      </c:pt>
                      <c:pt idx="2">
                        <c:v>29.77980287859825</c:v>
                      </c:pt>
                      <c:pt idx="3">
                        <c:v>37.269843117850805</c:v>
                      </c:pt>
                      <c:pt idx="4">
                        <c:v>42.03429963129588</c:v>
                      </c:pt>
                      <c:pt idx="5">
                        <c:v>42.227108209586305</c:v>
                      </c:pt>
                      <c:pt idx="6">
                        <c:v>34.999106025388876</c:v>
                      </c:pt>
                      <c:pt idx="7">
                        <c:v>33.208698372966204</c:v>
                      </c:pt>
                      <c:pt idx="8">
                        <c:v>27.482598862613358</c:v>
                      </c:pt>
                      <c:pt idx="9">
                        <c:v>17.302527035198494</c:v>
                      </c:pt>
                      <c:pt idx="10">
                        <c:v>11.707700318829193</c:v>
                      </c:pt>
                      <c:pt idx="11">
                        <c:v>9.5851452733996592</c:v>
                      </c:pt>
                      <c:pt idx="12">
                        <c:v>7.1559713959630145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F088-45A9-9661-425B74CA5F1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Collision</c:v>
                </c:tx>
                <c:spPr>
                  <a:ln w="19050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Sheet1!$J$3:$J$95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Sheet1!$O$3:$O$95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9.1857794132930621</c:v>
                      </c:pt>
                      <c:pt idx="1">
                        <c:v>18.332566491725476</c:v>
                      </c:pt>
                      <c:pt idx="2">
                        <c:v>27.438113350027393</c:v>
                      </c:pt>
                      <c:pt idx="3">
                        <c:v>36.500087729335569</c:v>
                      </c:pt>
                      <c:pt idx="4">
                        <c:v>45.516069944149571</c:v>
                      </c:pt>
                      <c:pt idx="5">
                        <c:v>54.483549733624869</c:v>
                      </c:pt>
                      <c:pt idx="6">
                        <c:v>63.39992301662712</c:v>
                      </c:pt>
                      <c:pt idx="7">
                        <c:v>72.262488550360715</c:v>
                      </c:pt>
                      <c:pt idx="8">
                        <c:v>81.06844449283588</c:v>
                      </c:pt>
                      <c:pt idx="9">
                        <c:v>89.814884869967514</c:v>
                      </c:pt>
                      <c:pt idx="10">
                        <c:v>98.498795948710367</c:v>
                      </c:pt>
                      <c:pt idx="11">
                        <c:v>107.11705251834128</c:v>
                      </c:pt>
                      <c:pt idx="12">
                        <c:v>115.66641408281252</c:v>
                      </c:pt>
                      <c:pt idx="13">
                        <c:v>124.14352096803475</c:v>
                      </c:pt>
                      <c:pt idx="14">
                        <c:v>132.54489034901664</c:v>
                      </c:pt>
                      <c:pt idx="15">
                        <c:v>140.86691220301131</c:v>
                      </c:pt>
                      <c:pt idx="16">
                        <c:v>149.10584519621256</c:v>
                      </c:pt>
                      <c:pt idx="17">
                        <c:v>157.25781251312947</c:v>
                      </c:pt>
                      <c:pt idx="18">
                        <c:v>165.3187976395705</c:v>
                      </c:pt>
                      <c:pt idx="19">
                        <c:v>173.28464011221038</c:v>
                      </c:pt>
                      <c:pt idx="20">
                        <c:v>181.1510312500285</c:v>
                      </c:pt>
                      <c:pt idx="21">
                        <c:v>188.91350988552244</c:v>
                      </c:pt>
                      <c:pt idx="22">
                        <c:v>196.56745811655446</c:v>
                      </c:pt>
                      <c:pt idx="23">
                        <c:v>204.10809710302055</c:v>
                      </c:pt>
                      <c:pt idx="24">
                        <c:v>211.53048293628046</c:v>
                      </c:pt>
                      <c:pt idx="25">
                        <c:v>218.82950261350263</c:v>
                      </c:pt>
                      <c:pt idx="26">
                        <c:v>225.99987015381333</c:v>
                      </c:pt>
                      <c:pt idx="27">
                        <c:v>233.03612289844096</c:v>
                      </c:pt>
                      <c:pt idx="28">
                        <c:v>239.93261804299226</c:v>
                      </c:pt>
                      <c:pt idx="29">
                        <c:v>246.68352945662591</c:v>
                      </c:pt>
                      <c:pt idx="30">
                        <c:v>253.28284485029863</c:v>
                      </c:pt>
                      <c:pt idx="31">
                        <c:v>259.72436336449925</c:v>
                      </c:pt>
                      <c:pt idx="32">
                        <c:v>266.00169365604205</c:v>
                      </c:pt>
                      <c:pt idx="33">
                        <c:v>272.10825257364928</c:v>
                      </c:pt>
                      <c:pt idx="34">
                        <c:v>278.03726452327288</c:v>
                      </c:pt>
                      <c:pt idx="35">
                        <c:v>283.78176163648232</c:v>
                      </c:pt>
                      <c:pt idx="36">
                        <c:v>289.33458486884939</c:v>
                      </c:pt>
                      <c:pt idx="37">
                        <c:v>294.68838617014006</c:v>
                      </c:pt>
                      <c:pt idx="38">
                        <c:v>299.8356318843571</c:v>
                      </c:pt>
                      <c:pt idx="39">
                        <c:v>304.768607555259</c:v>
                      </c:pt>
                      <c:pt idx="40">
                        <c:v>309.47942433194248</c:v>
                      </c:pt>
                      <c:pt idx="41">
                        <c:v>313.96002718934153</c:v>
                      </c:pt>
                      <c:pt idx="42">
                        <c:v>318.20220519998333</c:v>
                      </c:pt>
                      <c:pt idx="43">
                        <c:v>322.19760411585094</c:v>
                      </c:pt>
                      <c:pt idx="44">
                        <c:v>325.93774154244636</c:v>
                      </c:pt>
                      <c:pt idx="45">
                        <c:v>329.41402501070127</c:v>
                      </c:pt>
                      <c:pt idx="46">
                        <c:v>332.61777327562356</c:v>
                      </c:pt>
                      <c:pt idx="47">
                        <c:v>335.54024119265983</c:v>
                      </c:pt>
                      <c:pt idx="48">
                        <c:v>338.17264854254819</c:v>
                      </c:pt>
                      <c:pt idx="49">
                        <c:v>340.50621319140964</c:v>
                      </c:pt>
                      <c:pt idx="50">
                        <c:v>342.5321889829716</c:v>
                      </c:pt>
                      <c:pt idx="51">
                        <c:v>344.24190876153642</c:v>
                      </c:pt>
                      <c:pt idx="52">
                        <c:v>345.62683291422525</c:v>
                      </c:pt>
                      <c:pt idx="53">
                        <c:v>346.6786037948869</c:v>
                      </c:pt>
                      <c:pt idx="54">
                        <c:v>347.38910634440953</c:v>
                      </c:pt>
                      <c:pt idx="55">
                        <c:v>347.7505351462396</c:v>
                      </c:pt>
                      <c:pt idx="56">
                        <c:v>347.75546804323307</c:v>
                      </c:pt>
                      <c:pt idx="57">
                        <c:v>347.3969462821359</c:v>
                      </c:pt>
                      <c:pt idx="58">
                        <c:v>346.66856093236106</c:v>
                      </c:pt>
                      <c:pt idx="59">
                        <c:v>345.56454503107477</c:v>
                      </c:pt>
                      <c:pt idx="60">
                        <c:v>344.07987051890871</c:v>
                      </c:pt>
                      <c:pt idx="61">
                        <c:v>342.21034852900618</c:v>
                      </c:pt>
                      <c:pt idx="62">
                        <c:v>339.95273095292299</c:v>
                      </c:pt>
                      <c:pt idx="63">
                        <c:v>337.30481040438235</c:v>
                      </c:pt>
                      <c:pt idx="64">
                        <c:v>334.26551470927757</c:v>
                      </c:pt>
                      <c:pt idx="65">
                        <c:v>330.83499084229857</c:v>
                      </c:pt>
                      <c:pt idx="66">
                        <c:v>327.01467178685431</c:v>
                      </c:pt>
                      <c:pt idx="67">
                        <c:v>322.80731810631914</c:v>
                      </c:pt>
                      <c:pt idx="68">
                        <c:v>318.21702409144774</c:v>
                      </c:pt>
                      <c:pt idx="69">
                        <c:v>313.2491762333911</c:v>
                      </c:pt>
                      <c:pt idx="70">
                        <c:v>307.9103495546795</c:v>
                      </c:pt>
                      <c:pt idx="71">
                        <c:v>302.20812517075541</c:v>
                      </c:pt>
                      <c:pt idx="72">
                        <c:v>296.15081060159793</c:v>
                      </c:pt>
                      <c:pt idx="73">
                        <c:v>289.74704316505415</c:v>
                      </c:pt>
                      <c:pt idx="74">
                        <c:v>283.00525673099742</c:v>
                      </c:pt>
                      <c:pt idx="75">
                        <c:v>275.93299374463351</c:v>
                      </c:pt>
                      <c:pt idx="76">
                        <c:v>268.53604824466851</c:v>
                      </c:pt>
                      <c:pt idx="77">
                        <c:v>260.81743181177802</c:v>
                      </c:pt>
                      <c:pt idx="78">
                        <c:v>252.77616237953728</c:v>
                      </c:pt>
                      <c:pt idx="79">
                        <c:v>244.40588333255548</c:v>
                      </c:pt>
                      <c:pt idx="80">
                        <c:v>235.69332196360278</c:v>
                      </c:pt>
                      <c:pt idx="81">
                        <c:v>226.61658188063669</c:v>
                      </c:pt>
                      <c:pt idx="82">
                        <c:v>217.14321585708049</c:v>
                      </c:pt>
                      <c:pt idx="83">
                        <c:v>207.22791687810613</c:v>
                      </c:pt>
                      <c:pt idx="84">
                        <c:v>196.809456418568</c:v>
                      </c:pt>
                      <c:pt idx="85">
                        <c:v>185.80613085337751</c:v>
                      </c:pt>
                      <c:pt idx="86">
                        <c:v>174.108337522255</c:v>
                      </c:pt>
                      <c:pt idx="87">
                        <c:v>161.56570858246238</c:v>
                      </c:pt>
                      <c:pt idx="88">
                        <c:v>147.96364388658785</c:v>
                      </c:pt>
                      <c:pt idx="89">
                        <c:v>132.97744722170631</c:v>
                      </c:pt>
                      <c:pt idx="90">
                        <c:v>116.07223192677294</c:v>
                      </c:pt>
                      <c:pt idx="91">
                        <c:v>96.242010470054169</c:v>
                      </c:pt>
                      <c:pt idx="92">
                        <c:v>71.079435381645112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088-45A9-9661-425B74CA5F1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Diffusion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Sheet1!$J$3:$J$95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Sheet1!$Q$3:$Q$95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0.27989088940067752</c:v>
                      </c:pt>
                      <c:pt idx="1">
                        <c:v>0.53783879163219095</c:v>
                      </c:pt>
                      <c:pt idx="2">
                        <c:v>0.77442362150829169</c:v>
                      </c:pt>
                      <c:pt idx="3">
                        <c:v>0.99024153850976648</c:v>
                      </c:pt>
                      <c:pt idx="4">
                        <c:v>1.1859045549807143</c:v>
                      </c:pt>
                      <c:pt idx="5">
                        <c:v>1.3620400829295836</c:v>
                      </c:pt>
                      <c:pt idx="6">
                        <c:v>1.5192904162358936</c:v>
                      </c:pt>
                      <c:pt idx="7">
                        <c:v>1.6583121450790002</c:v>
                      </c:pt>
                      <c:pt idx="8">
                        <c:v>1.7797754994464121</c:v>
                      </c:pt>
                      <c:pt idx="9">
                        <c:v>1.8843636186498727</c:v>
                      </c:pt>
                      <c:pt idx="10">
                        <c:v>1.9727717438815842</c:v>
                      </c:pt>
                      <c:pt idx="11">
                        <c:v>2.0457063309849208</c:v>
                      </c:pt>
                      <c:pt idx="12">
                        <c:v>2.1038840807984407</c:v>
                      </c:pt>
                      <c:pt idx="13">
                        <c:v>2.1480308846639091</c:v>
                      </c:pt>
                      <c:pt idx="14">
                        <c:v>2.178880682973698</c:v>
                      </c:pt>
                      <c:pt idx="15">
                        <c:v>2.1971742349758583</c:v>
                      </c:pt>
                      <c:pt idx="16">
                        <c:v>2.2036577984622436</c:v>
                      </c:pt>
                      <c:pt idx="17">
                        <c:v>2.1990817184422733</c:v>
                      </c:pt>
                      <c:pt idx="18">
                        <c:v>2.1841989244584674</c:v>
                      </c:pt>
                      <c:pt idx="19">
                        <c:v>2.1597633368359577</c:v>
                      </c:pt>
                      <c:pt idx="20">
                        <c:v>2.1265281828828915</c:v>
                      </c:pt>
                      <c:pt idx="21">
                        <c:v>2.0852442248781751</c:v>
                      </c:pt>
                      <c:pt idx="22">
                        <c:v>2.036657902602609</c:v>
                      </c:pt>
                      <c:pt idx="23">
                        <c:v>1.9815093941946773</c:v>
                      </c:pt>
                      <c:pt idx="24">
                        <c:v>1.9205306002468447</c:v>
                      </c:pt>
                      <c:pt idx="25">
                        <c:v>1.8544430573057402</c:v>
                      </c:pt>
                      <c:pt idx="26">
                        <c:v>1.783955788301566</c:v>
                      </c:pt>
                      <c:pt idx="27">
                        <c:v>1.7097630989083454</c:v>
                      </c:pt>
                      <c:pt idx="28">
                        <c:v>1.6325423304250197</c:v>
                      </c:pt>
                      <c:pt idx="29">
                        <c:v>1.5529515814623029</c:v>
                      </c:pt>
                      <c:pt idx="30">
                        <c:v>1.4716274125133397</c:v>
                      </c:pt>
                      <c:pt idx="31">
                        <c:v>1.3891825493645396</c:v>
                      </c:pt>
                      <c:pt idx="32">
                        <c:v>1.3062036032490829</c:v>
                      </c:pt>
                      <c:pt idx="33">
                        <c:v>1.2232488276363418</c:v>
                      </c:pt>
                      <c:pt idx="34">
                        <c:v>1.1408459335562258</c:v>
                      </c:pt>
                      <c:pt idx="35">
                        <c:v>1.0594899873414867</c:v>
                      </c:pt>
                      <c:pt idx="36">
                        <c:v>0.97964141658820081</c:v>
                      </c:pt>
                      <c:pt idx="37">
                        <c:v>0.90172415193121269</c:v>
                      </c:pt>
                      <c:pt idx="38">
                        <c:v>0.82612393384346672</c:v>
                      </c:pt>
                      <c:pt idx="39">
                        <c:v>0.75318681502213725</c:v>
                      </c:pt>
                      <c:pt idx="40">
                        <c:v>0.68321788993568855</c:v>
                      </c:pt>
                      <c:pt idx="41">
                        <c:v>0.61648028367949015</c:v>
                      </c:pt>
                      <c:pt idx="42">
                        <c:v>0.5531944323182052</c:v>
                      </c:pt>
                      <c:pt idx="43">
                        <c:v>0.49353768626682448</c:v>
                      </c:pt>
                      <c:pt idx="44">
                        <c:v>0.43764426685797497</c:v>
                      </c:pt>
                      <c:pt idx="45">
                        <c:v>0.38560560393601095</c:v>
                      </c:pt>
                      <c:pt idx="46">
                        <c:v>0.3374710789837857</c:v>
                      </c:pt>
                      <c:pt idx="47">
                        <c:v>0.29324919380734626</c:v>
                      </c:pt>
                      <c:pt idx="48">
                        <c:v>0.25290917907202648</c:v>
                      </c:pt>
                      <c:pt idx="49">
                        <c:v>0.2163830499185273</c:v>
                      </c:pt>
                      <c:pt idx="50">
                        <c:v>0.18356810744180146</c:v>
                      </c:pt>
                      <c:pt idx="51">
                        <c:v>0.15432987498924503</c:v>
                      </c:pt>
                      <c:pt idx="52">
                        <c:v>0.12850544709139899</c:v>
                      </c:pt>
                      <c:pt idx="53">
                        <c:v>0.10590721652211596</c:v>
                      </c:pt>
                      <c:pt idx="54">
                        <c:v>8.6326931737894866E-2</c:v>
                      </c:pt>
                      <c:pt idx="55">
                        <c:v>6.9540023125036224E-2</c:v>
                      </c:pt>
                      <c:pt idx="56">
                        <c:v>5.531012257569335E-2</c:v>
                      </c:pt>
                      <c:pt idx="57">
                        <c:v>4.3393687547203991E-2</c:v>
                      </c:pt>
                      <c:pt idx="58">
                        <c:v>3.3544628702948734E-2</c:v>
                      </c:pt>
                      <c:pt idx="59">
                        <c:v>2.5518830389309782E-2</c:v>
                      </c:pt>
                      <c:pt idx="60">
                        <c:v>1.9078446579764496E-2</c:v>
                      </c:pt>
                      <c:pt idx="61">
                        <c:v>1.3995852579226415E-2</c:v>
                      </c:pt>
                      <c:pt idx="62">
                        <c:v>1.0057135778837021E-2</c:v>
                      </c:pt>
                      <c:pt idx="63">
                        <c:v>7.0650180139173414E-3</c:v>
                      </c:pt>
                      <c:pt idx="64">
                        <c:v>4.8411182846897468E-3</c:v>
                      </c:pt>
                      <c:pt idx="65">
                        <c:v>3.2274880206886545E-3</c:v>
                      </c:pt>
                      <c:pt idx="66">
                        <c:v>2.0873813949708556E-3</c:v>
                      </c:pt>
                      <c:pt idx="67">
                        <c:v>1.3052593671253499E-3</c:v>
                      </c:pt>
                      <c:pt idx="68">
                        <c:v>7.8606622536748344E-4</c:v>
                      </c:pt>
                      <c:pt idx="69">
                        <c:v>4.5385855787191215E-4</c:v>
                      </c:pt>
                      <c:pt idx="70">
                        <c:v>2.499051247001465E-4</c:v>
                      </c:pt>
                      <c:pt idx="71">
                        <c:v>1.3040776379695065E-4</c:v>
                      </c:pt>
                      <c:pt idx="72">
                        <c:v>6.4013896155586979E-5</c:v>
                      </c:pt>
                      <c:pt idx="73">
                        <c:v>2.9296655073579869E-5</c:v>
                      </c:pt>
                      <c:pt idx="74">
                        <c:v>1.2366879909791689E-5</c:v>
                      </c:pt>
                      <c:pt idx="75">
                        <c:v>4.7522497246958252E-6</c:v>
                      </c:pt>
                      <c:pt idx="76">
                        <c:v>1.6357179722434335E-6</c:v>
                      </c:pt>
                      <c:pt idx="77">
                        <c:v>4.9422592413290401E-7</c:v>
                      </c:pt>
                      <c:pt idx="78">
                        <c:v>1.2778568020512582E-7</c:v>
                      </c:pt>
                      <c:pt idx="79">
                        <c:v>2.7364779902638258E-8</c:v>
                      </c:pt>
                      <c:pt idx="80">
                        <c:v>4.6512536968244573E-9</c:v>
                      </c:pt>
                      <c:pt idx="81">
                        <c:v>5.9302592166952457E-10</c:v>
                      </c:pt>
                      <c:pt idx="82">
                        <c:v>5.2529304422424547E-11</c:v>
                      </c:pt>
                      <c:pt idx="83">
                        <c:v>2.9054079135972372E-12</c:v>
                      </c:pt>
                      <c:pt idx="84">
                        <c:v>8.6102891170705812E-14</c:v>
                      </c:pt>
                      <c:pt idx="85">
                        <c:v>1.0888789185662956E-15</c:v>
                      </c:pt>
                      <c:pt idx="86">
                        <c:v>4.1247213199802847E-18</c:v>
                      </c:pt>
                      <c:pt idx="87">
                        <c:v>2.6153698346850442E-21</c:v>
                      </c:pt>
                      <c:pt idx="88">
                        <c:v>9.9194979675484224E-26</c:v>
                      </c:pt>
                      <c:pt idx="89">
                        <c:v>3.0212895644005473E-32</c:v>
                      </c:pt>
                      <c:pt idx="90">
                        <c:v>8.082062076030914E-43</c:v>
                      </c:pt>
                      <c:pt idx="91">
                        <c:v>5.6846167511801498E-63</c:v>
                      </c:pt>
                      <c:pt idx="92">
                        <c:v>1.2565918141240155E-116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088-45A9-9661-425B74CA5F12}"/>
                  </c:ext>
                </c:extLst>
              </c15:ser>
            </c15:filteredScatterSeries>
          </c:ext>
        </c:extLst>
      </c:scatterChart>
      <c:valAx>
        <c:axId val="1116358560"/>
        <c:scaling>
          <c:orientation val="minMax"/>
          <c:max val="8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en-GB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9544"/>
        <c:crosses val="autoZero"/>
        <c:crossBetween val="midCat"/>
        <c:minorUnit val="100"/>
      </c:valAx>
      <c:valAx>
        <c:axId val="1116359544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Growth velocity, </a:t>
                </a: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</a:t>
                </a:r>
                <a:r>
                  <a:rPr lang="en-US" sz="1400" i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,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16358560"/>
        <c:crosses val="autoZero"/>
        <c:crossBetween val="midCat"/>
        <c:majorUnit val="40"/>
        <c:min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1933556231435416"/>
          <c:y val="8.6231866804986318E-2"/>
          <c:w val="0.2811002762426405"/>
          <c:h val="0.384457747317222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41249964159196"/>
          <c:y val="4.7852387728273868E-2"/>
          <c:w val="0.73564912403766902"/>
          <c:h val="0.76158034185491053"/>
        </c:manualLayout>
      </c:layout>
      <c:scatterChart>
        <c:scatterStyle val="lineMarker"/>
        <c:varyColors val="0"/>
        <c:ser>
          <c:idx val="0"/>
          <c:order val="0"/>
          <c:tx>
            <c:v>Al-111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Sheet1!$J$3:$J$97</c:f>
              <c:numCache>
                <c:formatCode>General</c:formatCode>
                <c:ptCount val="9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938</c:v>
                </c:pt>
                <c:pt idx="94">
                  <c:v>942</c:v>
                </c:pt>
              </c:numCache>
            </c:numRef>
          </c:xVal>
          <c:yVal>
            <c:numRef>
              <c:f>Sheet1!$L$3:$L$97</c:f>
              <c:numCache>
                <c:formatCode>General</c:formatCode>
                <c:ptCount val="95"/>
                <c:pt idx="0">
                  <c:v>0.24249999999999999</c:v>
                </c:pt>
                <c:pt idx="1">
                  <c:v>0.25</c:v>
                </c:pt>
                <c:pt idx="2">
                  <c:v>0.25750000000000001</c:v>
                </c:pt>
                <c:pt idx="3">
                  <c:v>0.26500000000000001</c:v>
                </c:pt>
                <c:pt idx="4">
                  <c:v>0.27249999999999996</c:v>
                </c:pt>
                <c:pt idx="5">
                  <c:v>0.27999999999999997</c:v>
                </c:pt>
                <c:pt idx="6">
                  <c:v>0.28749999999999998</c:v>
                </c:pt>
                <c:pt idx="7">
                  <c:v>0.29499999999999998</c:v>
                </c:pt>
                <c:pt idx="8">
                  <c:v>0.30249999999999999</c:v>
                </c:pt>
                <c:pt idx="9">
                  <c:v>0.31</c:v>
                </c:pt>
                <c:pt idx="10">
                  <c:v>0.3175</c:v>
                </c:pt>
                <c:pt idx="11">
                  <c:v>0.32499999999999996</c:v>
                </c:pt>
                <c:pt idx="12">
                  <c:v>0.33250000000000002</c:v>
                </c:pt>
                <c:pt idx="13">
                  <c:v>0.33999999999999997</c:v>
                </c:pt>
                <c:pt idx="14">
                  <c:v>0.34749999999999998</c:v>
                </c:pt>
                <c:pt idx="15">
                  <c:v>0.35499999999999998</c:v>
                </c:pt>
                <c:pt idx="16">
                  <c:v>0.36249999999999999</c:v>
                </c:pt>
                <c:pt idx="17">
                  <c:v>0.37</c:v>
                </c:pt>
                <c:pt idx="18">
                  <c:v>0.3775</c:v>
                </c:pt>
                <c:pt idx="19">
                  <c:v>0.38500000000000001</c:v>
                </c:pt>
                <c:pt idx="20">
                  <c:v>0.39249999999999996</c:v>
                </c:pt>
                <c:pt idx="21">
                  <c:v>0.4</c:v>
                </c:pt>
                <c:pt idx="22">
                  <c:v>0.40749999999999997</c:v>
                </c:pt>
                <c:pt idx="23">
                  <c:v>0.41499999999999998</c:v>
                </c:pt>
                <c:pt idx="24">
                  <c:v>0.42249999999999999</c:v>
                </c:pt>
                <c:pt idx="25">
                  <c:v>0.43</c:v>
                </c:pt>
                <c:pt idx="26">
                  <c:v>0.4375</c:v>
                </c:pt>
                <c:pt idx="27">
                  <c:v>0.44499999999999995</c:v>
                </c:pt>
                <c:pt idx="28">
                  <c:v>0.45250000000000001</c:v>
                </c:pt>
                <c:pt idx="29">
                  <c:v>0.45999999999999996</c:v>
                </c:pt>
                <c:pt idx="30">
                  <c:v>0.46750000000000003</c:v>
                </c:pt>
                <c:pt idx="31">
                  <c:v>0.47499999999999998</c:v>
                </c:pt>
                <c:pt idx="32">
                  <c:v>0.48249999999999998</c:v>
                </c:pt>
                <c:pt idx="33">
                  <c:v>0.49</c:v>
                </c:pt>
                <c:pt idx="34">
                  <c:v>0.4975</c:v>
                </c:pt>
                <c:pt idx="35">
                  <c:v>0.505</c:v>
                </c:pt>
                <c:pt idx="36">
                  <c:v>0.51249999999999996</c:v>
                </c:pt>
                <c:pt idx="37">
                  <c:v>0.52</c:v>
                </c:pt>
                <c:pt idx="38">
                  <c:v>0.52749999999999997</c:v>
                </c:pt>
                <c:pt idx="39">
                  <c:v>0.53499999999999992</c:v>
                </c:pt>
                <c:pt idx="40">
                  <c:v>0.54249999999999998</c:v>
                </c:pt>
                <c:pt idx="41">
                  <c:v>0.55000000000000004</c:v>
                </c:pt>
                <c:pt idx="42">
                  <c:v>0.5575</c:v>
                </c:pt>
                <c:pt idx="43">
                  <c:v>0.56499999999999995</c:v>
                </c:pt>
                <c:pt idx="44">
                  <c:v>0.57250000000000001</c:v>
                </c:pt>
                <c:pt idx="45">
                  <c:v>0.58000000000000007</c:v>
                </c:pt>
                <c:pt idx="46">
                  <c:v>0.58749999999999991</c:v>
                </c:pt>
                <c:pt idx="47">
                  <c:v>0.59499999999999997</c:v>
                </c:pt>
                <c:pt idx="48">
                  <c:v>0.60250000000000004</c:v>
                </c:pt>
                <c:pt idx="49">
                  <c:v>0.61</c:v>
                </c:pt>
                <c:pt idx="50">
                  <c:v>0.61749999999999994</c:v>
                </c:pt>
                <c:pt idx="51">
                  <c:v>0.625</c:v>
                </c:pt>
                <c:pt idx="52">
                  <c:v>0.63250000000000006</c:v>
                </c:pt>
                <c:pt idx="53">
                  <c:v>0.64</c:v>
                </c:pt>
                <c:pt idx="54">
                  <c:v>0.64749999999999996</c:v>
                </c:pt>
                <c:pt idx="55">
                  <c:v>0.65500000000000003</c:v>
                </c:pt>
                <c:pt idx="56">
                  <c:v>0.66249999999999998</c:v>
                </c:pt>
                <c:pt idx="57">
                  <c:v>0.66999999999999993</c:v>
                </c:pt>
                <c:pt idx="58">
                  <c:v>0.67749999999999999</c:v>
                </c:pt>
                <c:pt idx="59">
                  <c:v>0.68500000000000005</c:v>
                </c:pt>
                <c:pt idx="60">
                  <c:v>0.6925</c:v>
                </c:pt>
                <c:pt idx="61">
                  <c:v>0.7</c:v>
                </c:pt>
                <c:pt idx="62">
                  <c:v>0.70750000000000002</c:v>
                </c:pt>
                <c:pt idx="63">
                  <c:v>0.71499999999999997</c:v>
                </c:pt>
                <c:pt idx="64">
                  <c:v>0.72249999999999992</c:v>
                </c:pt>
                <c:pt idx="65">
                  <c:v>0.73</c:v>
                </c:pt>
                <c:pt idx="66">
                  <c:v>0.73750000000000004</c:v>
                </c:pt>
                <c:pt idx="67">
                  <c:v>0.745</c:v>
                </c:pt>
                <c:pt idx="68">
                  <c:v>0.75249999999999995</c:v>
                </c:pt>
                <c:pt idx="69">
                  <c:v>0.76</c:v>
                </c:pt>
                <c:pt idx="70">
                  <c:v>0.76749999999999996</c:v>
                </c:pt>
                <c:pt idx="71">
                  <c:v>0.77500000000000002</c:v>
                </c:pt>
                <c:pt idx="72">
                  <c:v>0.78249999999999997</c:v>
                </c:pt>
                <c:pt idx="73">
                  <c:v>0.79</c:v>
                </c:pt>
                <c:pt idx="74">
                  <c:v>0.79749999999999999</c:v>
                </c:pt>
                <c:pt idx="75">
                  <c:v>0.80500000000000005</c:v>
                </c:pt>
                <c:pt idx="76">
                  <c:v>0.8125</c:v>
                </c:pt>
                <c:pt idx="77">
                  <c:v>0.82</c:v>
                </c:pt>
                <c:pt idx="78">
                  <c:v>0.82750000000000001</c:v>
                </c:pt>
                <c:pt idx="79">
                  <c:v>0.83499999999999996</c:v>
                </c:pt>
                <c:pt idx="80">
                  <c:v>0.84250000000000003</c:v>
                </c:pt>
                <c:pt idx="81">
                  <c:v>0.85</c:v>
                </c:pt>
                <c:pt idx="82">
                  <c:v>0.85750000000000004</c:v>
                </c:pt>
                <c:pt idx="83">
                  <c:v>0.86499999999999999</c:v>
                </c:pt>
                <c:pt idx="84">
                  <c:v>0.87250000000000005</c:v>
                </c:pt>
                <c:pt idx="85">
                  <c:v>0.88</c:v>
                </c:pt>
                <c:pt idx="86">
                  <c:v>0.88749999999999996</c:v>
                </c:pt>
                <c:pt idx="87">
                  <c:v>0.89500000000000002</c:v>
                </c:pt>
                <c:pt idx="88">
                  <c:v>0.90249999999999997</c:v>
                </c:pt>
                <c:pt idx="89">
                  <c:v>0.91</c:v>
                </c:pt>
                <c:pt idx="90">
                  <c:v>0.91749999999999998</c:v>
                </c:pt>
                <c:pt idx="91">
                  <c:v>0.92500000000000004</c:v>
                </c:pt>
                <c:pt idx="92">
                  <c:v>0.9325</c:v>
                </c:pt>
                <c:pt idx="93">
                  <c:v>0.9385</c:v>
                </c:pt>
                <c:pt idx="94">
                  <c:v>0.9415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5E9-4104-B0B3-3EA41FE1EDD1}"/>
            </c:ext>
          </c:extLst>
        </c:ser>
        <c:ser>
          <c:idx val="1"/>
          <c:order val="1"/>
          <c:tx>
            <c:v>Al-110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Sheet1!$AB$3:$AB$96</c:f>
              <c:numCache>
                <c:formatCode>General</c:formatCode>
                <c:ptCount val="9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</c:numCache>
            </c:numRef>
          </c:xVal>
          <c:yVal>
            <c:numRef>
              <c:f>Sheet1!$AD$3:$AD$96</c:f>
              <c:numCache>
                <c:formatCode>General</c:formatCode>
                <c:ptCount val="94"/>
                <c:pt idx="0">
                  <c:v>0.22620000000000001</c:v>
                </c:pt>
                <c:pt idx="1">
                  <c:v>0.23139999999999999</c:v>
                </c:pt>
                <c:pt idx="2">
                  <c:v>0.2366</c:v>
                </c:pt>
                <c:pt idx="3">
                  <c:v>0.24180000000000001</c:v>
                </c:pt>
                <c:pt idx="4">
                  <c:v>0.247</c:v>
                </c:pt>
                <c:pt idx="5">
                  <c:v>0.25219999999999998</c:v>
                </c:pt>
                <c:pt idx="6">
                  <c:v>0.25740000000000002</c:v>
                </c:pt>
                <c:pt idx="7">
                  <c:v>0.2626</c:v>
                </c:pt>
                <c:pt idx="8">
                  <c:v>0.26779999999999998</c:v>
                </c:pt>
                <c:pt idx="9">
                  <c:v>0.27300000000000002</c:v>
                </c:pt>
                <c:pt idx="10">
                  <c:v>0.2782</c:v>
                </c:pt>
                <c:pt idx="11">
                  <c:v>0.28339999999999999</c:v>
                </c:pt>
                <c:pt idx="12">
                  <c:v>0.28859999999999997</c:v>
                </c:pt>
                <c:pt idx="13">
                  <c:v>0.29380000000000001</c:v>
                </c:pt>
                <c:pt idx="14">
                  <c:v>0.29899999999999999</c:v>
                </c:pt>
                <c:pt idx="15">
                  <c:v>0.30420000000000003</c:v>
                </c:pt>
                <c:pt idx="16">
                  <c:v>0.30940000000000001</c:v>
                </c:pt>
                <c:pt idx="17">
                  <c:v>0.31459999999999999</c:v>
                </c:pt>
                <c:pt idx="18">
                  <c:v>0.31979999999999997</c:v>
                </c:pt>
                <c:pt idx="19">
                  <c:v>0.32500000000000001</c:v>
                </c:pt>
                <c:pt idx="20">
                  <c:v>0.33019999999999999</c:v>
                </c:pt>
                <c:pt idx="21">
                  <c:v>0.33539999999999998</c:v>
                </c:pt>
                <c:pt idx="22">
                  <c:v>0.34060000000000001</c:v>
                </c:pt>
                <c:pt idx="23">
                  <c:v>0.3458</c:v>
                </c:pt>
                <c:pt idx="24">
                  <c:v>0.35099999999999998</c:v>
                </c:pt>
                <c:pt idx="25">
                  <c:v>0.35619999999999996</c:v>
                </c:pt>
                <c:pt idx="26">
                  <c:v>0.3614</c:v>
                </c:pt>
                <c:pt idx="27">
                  <c:v>0.36659999999999998</c:v>
                </c:pt>
                <c:pt idx="28">
                  <c:v>0.37180000000000002</c:v>
                </c:pt>
                <c:pt idx="29">
                  <c:v>0.377</c:v>
                </c:pt>
                <c:pt idx="30">
                  <c:v>0.38219999999999998</c:v>
                </c:pt>
                <c:pt idx="31">
                  <c:v>0.38739999999999997</c:v>
                </c:pt>
                <c:pt idx="32">
                  <c:v>0.39259999999999995</c:v>
                </c:pt>
                <c:pt idx="33">
                  <c:v>0.39779999999999999</c:v>
                </c:pt>
                <c:pt idx="34">
                  <c:v>0.40300000000000002</c:v>
                </c:pt>
                <c:pt idx="35">
                  <c:v>0.40820000000000001</c:v>
                </c:pt>
                <c:pt idx="36">
                  <c:v>0.41339999999999999</c:v>
                </c:pt>
                <c:pt idx="37">
                  <c:v>0.41859999999999997</c:v>
                </c:pt>
                <c:pt idx="38">
                  <c:v>0.42379999999999995</c:v>
                </c:pt>
                <c:pt idx="39">
                  <c:v>0.42899999999999999</c:v>
                </c:pt>
                <c:pt idx="40">
                  <c:v>0.43419999999999997</c:v>
                </c:pt>
                <c:pt idx="41">
                  <c:v>0.43940000000000001</c:v>
                </c:pt>
                <c:pt idx="42">
                  <c:v>0.4446</c:v>
                </c:pt>
                <c:pt idx="43">
                  <c:v>0.44979999999999998</c:v>
                </c:pt>
                <c:pt idx="44">
                  <c:v>0.45499999999999996</c:v>
                </c:pt>
                <c:pt idx="45">
                  <c:v>0.46019999999999994</c:v>
                </c:pt>
                <c:pt idx="46">
                  <c:v>0.46539999999999998</c:v>
                </c:pt>
                <c:pt idx="47">
                  <c:v>0.47060000000000002</c:v>
                </c:pt>
                <c:pt idx="48">
                  <c:v>0.4758</c:v>
                </c:pt>
                <c:pt idx="49">
                  <c:v>0.48099999999999998</c:v>
                </c:pt>
                <c:pt idx="50">
                  <c:v>0.48619999999999997</c:v>
                </c:pt>
                <c:pt idx="51">
                  <c:v>0.49139999999999995</c:v>
                </c:pt>
                <c:pt idx="52">
                  <c:v>0.49659999999999993</c:v>
                </c:pt>
                <c:pt idx="53">
                  <c:v>0.50180000000000002</c:v>
                </c:pt>
                <c:pt idx="54">
                  <c:v>0.50700000000000001</c:v>
                </c:pt>
                <c:pt idx="55">
                  <c:v>0.51219999999999999</c:v>
                </c:pt>
                <c:pt idx="56">
                  <c:v>0.51739999999999997</c:v>
                </c:pt>
                <c:pt idx="57">
                  <c:v>0.52259999999999995</c:v>
                </c:pt>
                <c:pt idx="58">
                  <c:v>0.52779999999999994</c:v>
                </c:pt>
                <c:pt idx="59">
                  <c:v>0.53300000000000003</c:v>
                </c:pt>
                <c:pt idx="60">
                  <c:v>0.53820000000000001</c:v>
                </c:pt>
                <c:pt idx="61">
                  <c:v>0.54339999999999999</c:v>
                </c:pt>
                <c:pt idx="62">
                  <c:v>0.54859999999999998</c:v>
                </c:pt>
                <c:pt idx="63">
                  <c:v>0.55379999999999996</c:v>
                </c:pt>
                <c:pt idx="64">
                  <c:v>0.55899999999999994</c:v>
                </c:pt>
                <c:pt idx="65">
                  <c:v>0.56419999999999992</c:v>
                </c:pt>
                <c:pt idx="66">
                  <c:v>0.56940000000000002</c:v>
                </c:pt>
                <c:pt idx="67">
                  <c:v>0.5746</c:v>
                </c:pt>
                <c:pt idx="68">
                  <c:v>0.57979999999999998</c:v>
                </c:pt>
                <c:pt idx="69">
                  <c:v>0.58499999999999996</c:v>
                </c:pt>
                <c:pt idx="70">
                  <c:v>0.59019999999999995</c:v>
                </c:pt>
                <c:pt idx="71">
                  <c:v>0.59539999999999993</c:v>
                </c:pt>
                <c:pt idx="72">
                  <c:v>0.60060000000000002</c:v>
                </c:pt>
                <c:pt idx="73">
                  <c:v>0.60580000000000001</c:v>
                </c:pt>
                <c:pt idx="74">
                  <c:v>0.61099999999999999</c:v>
                </c:pt>
                <c:pt idx="75">
                  <c:v>0.61619999999999997</c:v>
                </c:pt>
                <c:pt idx="76">
                  <c:v>0.62139999999999995</c:v>
                </c:pt>
                <c:pt idx="77">
                  <c:v>0.62659999999999993</c:v>
                </c:pt>
                <c:pt idx="78">
                  <c:v>0.63179999999999992</c:v>
                </c:pt>
                <c:pt idx="79">
                  <c:v>0.63700000000000001</c:v>
                </c:pt>
                <c:pt idx="80">
                  <c:v>0.64219999999999999</c:v>
                </c:pt>
                <c:pt idx="81">
                  <c:v>0.64739999999999998</c:v>
                </c:pt>
                <c:pt idx="82">
                  <c:v>0.65259999999999996</c:v>
                </c:pt>
                <c:pt idx="83">
                  <c:v>0.65779999999999994</c:v>
                </c:pt>
                <c:pt idx="84">
                  <c:v>0.66299999999999992</c:v>
                </c:pt>
                <c:pt idx="85">
                  <c:v>0.66820000000000002</c:v>
                </c:pt>
                <c:pt idx="86">
                  <c:v>0.6734</c:v>
                </c:pt>
                <c:pt idx="87">
                  <c:v>0.67859999999999998</c:v>
                </c:pt>
                <c:pt idx="88">
                  <c:v>0.68379999999999996</c:v>
                </c:pt>
                <c:pt idx="89">
                  <c:v>0.68899999999999995</c:v>
                </c:pt>
                <c:pt idx="90">
                  <c:v>0.69419999999999993</c:v>
                </c:pt>
                <c:pt idx="91">
                  <c:v>0.69939999999999991</c:v>
                </c:pt>
                <c:pt idx="92">
                  <c:v>0.7046</c:v>
                </c:pt>
                <c:pt idx="93">
                  <c:v>0.70979999999999999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5E9-4104-B0B3-3EA41FE1EDD1}"/>
            </c:ext>
          </c:extLst>
        </c:ser>
        <c:ser>
          <c:idx val="2"/>
          <c:order val="2"/>
          <c:tx>
            <c:v>Al-100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Sheet1!$AP$3:$AP$96</c:f>
              <c:numCache>
                <c:formatCode>General</c:formatCode>
                <c:ptCount val="9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939</c:v>
                </c:pt>
              </c:numCache>
            </c:numRef>
          </c:xVal>
          <c:yVal>
            <c:numRef>
              <c:f>Sheet1!$AR$3:$AR$96</c:f>
              <c:numCache>
                <c:formatCode>General</c:formatCode>
                <c:ptCount val="94"/>
                <c:pt idx="0">
                  <c:v>0.17</c:v>
                </c:pt>
                <c:pt idx="1">
                  <c:v>0.17500000000000002</c:v>
                </c:pt>
                <c:pt idx="2">
                  <c:v>0.18</c:v>
                </c:pt>
                <c:pt idx="3">
                  <c:v>0.185</c:v>
                </c:pt>
                <c:pt idx="4">
                  <c:v>0.19</c:v>
                </c:pt>
                <c:pt idx="5">
                  <c:v>0.19500000000000001</c:v>
                </c:pt>
                <c:pt idx="6">
                  <c:v>0.2</c:v>
                </c:pt>
                <c:pt idx="7">
                  <c:v>0.20500000000000002</c:v>
                </c:pt>
                <c:pt idx="8">
                  <c:v>0.21000000000000002</c:v>
                </c:pt>
                <c:pt idx="9">
                  <c:v>0.21500000000000002</c:v>
                </c:pt>
                <c:pt idx="10">
                  <c:v>0.22</c:v>
                </c:pt>
                <c:pt idx="11">
                  <c:v>0.22500000000000001</c:v>
                </c:pt>
                <c:pt idx="12">
                  <c:v>0.23</c:v>
                </c:pt>
                <c:pt idx="13">
                  <c:v>0.23500000000000001</c:v>
                </c:pt>
                <c:pt idx="14">
                  <c:v>0.24</c:v>
                </c:pt>
                <c:pt idx="15">
                  <c:v>0.245</c:v>
                </c:pt>
                <c:pt idx="16">
                  <c:v>0.25</c:v>
                </c:pt>
                <c:pt idx="17">
                  <c:v>0.255</c:v>
                </c:pt>
                <c:pt idx="18">
                  <c:v>0.26</c:v>
                </c:pt>
                <c:pt idx="19">
                  <c:v>0.26500000000000001</c:v>
                </c:pt>
                <c:pt idx="20">
                  <c:v>0.27</c:v>
                </c:pt>
                <c:pt idx="21">
                  <c:v>0.27500000000000002</c:v>
                </c:pt>
                <c:pt idx="22">
                  <c:v>0.28000000000000003</c:v>
                </c:pt>
                <c:pt idx="23">
                  <c:v>0.28500000000000003</c:v>
                </c:pt>
                <c:pt idx="24">
                  <c:v>0.29000000000000004</c:v>
                </c:pt>
                <c:pt idx="25">
                  <c:v>0.29500000000000004</c:v>
                </c:pt>
                <c:pt idx="26">
                  <c:v>0.30000000000000004</c:v>
                </c:pt>
                <c:pt idx="27">
                  <c:v>0.30500000000000005</c:v>
                </c:pt>
                <c:pt idx="28">
                  <c:v>0.31</c:v>
                </c:pt>
                <c:pt idx="29">
                  <c:v>0.315</c:v>
                </c:pt>
                <c:pt idx="30">
                  <c:v>0.32</c:v>
                </c:pt>
                <c:pt idx="31">
                  <c:v>0.32500000000000001</c:v>
                </c:pt>
                <c:pt idx="32">
                  <c:v>0.33</c:v>
                </c:pt>
                <c:pt idx="33">
                  <c:v>0.33500000000000002</c:v>
                </c:pt>
                <c:pt idx="34">
                  <c:v>0.34</c:v>
                </c:pt>
                <c:pt idx="35">
                  <c:v>0.34499999999999997</c:v>
                </c:pt>
                <c:pt idx="36">
                  <c:v>0.35</c:v>
                </c:pt>
                <c:pt idx="37">
                  <c:v>0.35499999999999998</c:v>
                </c:pt>
                <c:pt idx="38">
                  <c:v>0.36</c:v>
                </c:pt>
                <c:pt idx="39">
                  <c:v>0.36499999999999999</c:v>
                </c:pt>
                <c:pt idx="40">
                  <c:v>0.37</c:v>
                </c:pt>
                <c:pt idx="41">
                  <c:v>0.375</c:v>
                </c:pt>
                <c:pt idx="42">
                  <c:v>0.38</c:v>
                </c:pt>
                <c:pt idx="43">
                  <c:v>0.38500000000000001</c:v>
                </c:pt>
                <c:pt idx="44">
                  <c:v>0.39</c:v>
                </c:pt>
                <c:pt idx="45">
                  <c:v>0.39500000000000002</c:v>
                </c:pt>
                <c:pt idx="46">
                  <c:v>0.4</c:v>
                </c:pt>
                <c:pt idx="47">
                  <c:v>0.40500000000000003</c:v>
                </c:pt>
                <c:pt idx="48">
                  <c:v>0.41000000000000003</c:v>
                </c:pt>
                <c:pt idx="49">
                  <c:v>0.41500000000000004</c:v>
                </c:pt>
                <c:pt idx="50">
                  <c:v>0.42000000000000004</c:v>
                </c:pt>
                <c:pt idx="51">
                  <c:v>0.42500000000000004</c:v>
                </c:pt>
                <c:pt idx="52">
                  <c:v>0.43000000000000005</c:v>
                </c:pt>
                <c:pt idx="53">
                  <c:v>0.43500000000000005</c:v>
                </c:pt>
                <c:pt idx="54">
                  <c:v>0.44000000000000006</c:v>
                </c:pt>
                <c:pt idx="55">
                  <c:v>0.44500000000000006</c:v>
                </c:pt>
                <c:pt idx="56">
                  <c:v>0.45000000000000007</c:v>
                </c:pt>
                <c:pt idx="57">
                  <c:v>0.45499999999999996</c:v>
                </c:pt>
                <c:pt idx="58">
                  <c:v>0.45999999999999996</c:v>
                </c:pt>
                <c:pt idx="59">
                  <c:v>0.46499999999999997</c:v>
                </c:pt>
                <c:pt idx="60">
                  <c:v>0.47</c:v>
                </c:pt>
                <c:pt idx="61">
                  <c:v>0.47499999999999998</c:v>
                </c:pt>
                <c:pt idx="62">
                  <c:v>0.48</c:v>
                </c:pt>
                <c:pt idx="63">
                  <c:v>0.48499999999999999</c:v>
                </c:pt>
                <c:pt idx="64">
                  <c:v>0.49</c:v>
                </c:pt>
                <c:pt idx="65">
                  <c:v>0.495</c:v>
                </c:pt>
                <c:pt idx="66">
                  <c:v>0.5</c:v>
                </c:pt>
                <c:pt idx="67">
                  <c:v>0.505</c:v>
                </c:pt>
                <c:pt idx="68">
                  <c:v>0.51</c:v>
                </c:pt>
                <c:pt idx="69">
                  <c:v>0.51500000000000001</c:v>
                </c:pt>
                <c:pt idx="70">
                  <c:v>0.52</c:v>
                </c:pt>
                <c:pt idx="71">
                  <c:v>0.52500000000000002</c:v>
                </c:pt>
                <c:pt idx="72">
                  <c:v>0.53</c:v>
                </c:pt>
                <c:pt idx="73">
                  <c:v>0.53500000000000003</c:v>
                </c:pt>
                <c:pt idx="74">
                  <c:v>0.54</c:v>
                </c:pt>
                <c:pt idx="75">
                  <c:v>0.54500000000000004</c:v>
                </c:pt>
                <c:pt idx="76">
                  <c:v>0.55000000000000004</c:v>
                </c:pt>
                <c:pt idx="77">
                  <c:v>0.55500000000000005</c:v>
                </c:pt>
                <c:pt idx="78">
                  <c:v>0.56000000000000005</c:v>
                </c:pt>
                <c:pt idx="79">
                  <c:v>0.56500000000000006</c:v>
                </c:pt>
                <c:pt idx="80">
                  <c:v>0.57000000000000006</c:v>
                </c:pt>
                <c:pt idx="81">
                  <c:v>0.57500000000000007</c:v>
                </c:pt>
                <c:pt idx="82">
                  <c:v>0.58000000000000007</c:v>
                </c:pt>
                <c:pt idx="83">
                  <c:v>0.58499999999999996</c:v>
                </c:pt>
                <c:pt idx="84">
                  <c:v>0.59</c:v>
                </c:pt>
                <c:pt idx="85">
                  <c:v>0.59499999999999997</c:v>
                </c:pt>
                <c:pt idx="86">
                  <c:v>0.6</c:v>
                </c:pt>
                <c:pt idx="87">
                  <c:v>0.60499999999999998</c:v>
                </c:pt>
                <c:pt idx="88">
                  <c:v>0.61</c:v>
                </c:pt>
                <c:pt idx="89">
                  <c:v>0.61499999999999999</c:v>
                </c:pt>
                <c:pt idx="90">
                  <c:v>0.62</c:v>
                </c:pt>
                <c:pt idx="91">
                  <c:v>0.625</c:v>
                </c:pt>
                <c:pt idx="92">
                  <c:v>0.63</c:v>
                </c:pt>
                <c:pt idx="93">
                  <c:v>0.63450000000000006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5E9-4104-B0B3-3EA41FE1E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55992"/>
        <c:axId val="418254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Al-100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[1]Sheet1!$Z$3:$Z$14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[1]Sheet1!$AE$3:$AE$14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B5E9-4104-B0B3-3EA41FE1EDD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fitting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[1]Sheet1!$AI$3:$AI$95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5E9-4104-B0B3-3EA41FE1EDD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fitting-D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[1]Sheet1!$AJ$3:$AJ$95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5E9-4104-B0B3-3EA41FE1EDD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[1]Sheet1!$AK$3:$AK$95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5E9-4104-B0B3-3EA41FE1EDD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D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[1]Sheet1!$AL$3:$AL$95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5E9-4104-B0B3-3EA41FE1EDD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fitting-Al(Sm)-111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[1]Sheet1!$AN$3:$AN$95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5E9-4104-B0B3-3EA41FE1EDD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Al-111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5E9-4104-B0B3-3EA41FE1EDD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Al-100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[1]Sheet1!$AV$3:$AV$95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5E9-4104-B0B3-3EA41FE1EDD1}"/>
                  </c:ext>
                </c:extLst>
              </c15:ser>
            </c15:filteredScatterSeries>
          </c:ext>
        </c:extLst>
      </c:scatterChart>
      <c:valAx>
        <c:axId val="418555992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/>
                  <a:t>Δ</a:t>
                </a:r>
                <a:r>
                  <a:rPr lang="en-GB" i="1"/>
                  <a:t>T</a:t>
                </a:r>
                <a:r>
                  <a:rPr lang="en-GB"/>
                  <a:t> (K)</a:t>
                </a:r>
              </a:p>
            </c:rich>
          </c:tx>
          <c:layout>
            <c:manualLayout>
              <c:xMode val="edge"/>
              <c:yMode val="edge"/>
              <c:x val="0.50490631016487286"/>
              <c:y val="0.906366471075650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254896"/>
        <c:crosses val="autoZero"/>
        <c:crossBetween val="midCat"/>
        <c:majorUnit val="200"/>
        <c:minorUnit val="100"/>
      </c:valAx>
      <c:valAx>
        <c:axId val="418254896"/>
        <c:scaling>
          <c:orientation val="minMax"/>
          <c:max val="1"/>
          <c:min val="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x</a:t>
                </a:r>
                <a:r>
                  <a:rPr lang="en-US" i="0" baseline="-25000">
                    <a:solidFill>
                      <a:schemeClr val="tx1"/>
                    </a:solidFill>
                  </a:rPr>
                  <a:t>therm</a:t>
                </a:r>
              </a:p>
            </c:rich>
          </c:tx>
          <c:layout>
            <c:manualLayout>
              <c:xMode val="edge"/>
              <c:yMode val="edge"/>
              <c:x val="3.1253970437715523E-2"/>
              <c:y val="0.348531526809369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55992"/>
        <c:crosses val="autoZero"/>
        <c:crossBetween val="midCat"/>
        <c:majorUnit val="0.30000000000000004"/>
        <c:minorUnit val="0.1500000000000000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9413370869067823"/>
          <c:y val="6.8570832680799276E-2"/>
          <c:w val="0.2067805277502523"/>
          <c:h val="0.222529001478994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170906</xdr:colOff>
      <xdr:row>23</xdr:row>
      <xdr:rowOff>181792</xdr:rowOff>
    </xdr:from>
    <xdr:to>
      <xdr:col>7</xdr:col>
      <xdr:colOff>376646</xdr:colOff>
      <xdr:row>38</xdr:row>
      <xdr:rowOff>181792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24148F-9C87-4F2A-AAB1-4C89B9344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409907</xdr:colOff>
      <xdr:row>27</xdr:row>
      <xdr:rowOff>140184</xdr:rowOff>
    </xdr:from>
    <xdr:to>
      <xdr:col>25</xdr:col>
      <xdr:colOff>516587</xdr:colOff>
      <xdr:row>43</xdr:row>
      <xdr:rowOff>61805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55E6A2-8BED-471A-A989-9C62799887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446193</xdr:colOff>
      <xdr:row>21</xdr:row>
      <xdr:rowOff>141515</xdr:rowOff>
    </xdr:from>
    <xdr:to>
      <xdr:col>40</xdr:col>
      <xdr:colOff>560493</xdr:colOff>
      <xdr:row>37</xdr:row>
      <xdr:rowOff>59872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05CECD-0EC6-47BC-9613-35C230307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48</xdr:col>
      <xdr:colOff>426720</xdr:colOff>
      <xdr:row>14</xdr:row>
      <xdr:rowOff>126998</xdr:rowOff>
    </xdr:from>
    <xdr:to>
      <xdr:col>54</xdr:col>
      <xdr:colOff>541867</xdr:colOff>
      <xdr:row>30</xdr:row>
      <xdr:rowOff>50799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C4ADBA-EA37-4391-AAED-CA6C7632E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60</xdr:col>
      <xdr:colOff>345017</xdr:colOff>
      <xdr:row>0</xdr:row>
      <xdr:rowOff>91017</xdr:rowOff>
    </xdr:from>
    <xdr:to>
      <xdr:col>66</xdr:col>
      <xdr:colOff>342899</xdr:colOff>
      <xdr:row>16</xdr:row>
      <xdr:rowOff>50800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78358F4-5FAD-46E4-A994-38012E793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60</xdr:col>
      <xdr:colOff>341207</xdr:colOff>
      <xdr:row>16</xdr:row>
      <xdr:rowOff>176107</xdr:rowOff>
    </xdr:from>
    <xdr:to>
      <xdr:col>66</xdr:col>
      <xdr:colOff>339089</xdr:colOff>
      <xdr:row>33</xdr:row>
      <xdr:rowOff>10160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C891B37-AB4C-4BB1-8C99-A8E0595C4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67</xdr:col>
      <xdr:colOff>194733</xdr:colOff>
      <xdr:row>0</xdr:row>
      <xdr:rowOff>160865</xdr:rowOff>
    </xdr:from>
    <xdr:to>
      <xdr:col>73</xdr:col>
      <xdr:colOff>338666</xdr:colOff>
      <xdr:row>15</xdr:row>
      <xdr:rowOff>93132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6C681D-8472-41A5-A67C-DF817E23E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68</xdr:col>
      <xdr:colOff>0</xdr:colOff>
      <xdr:row>19</xdr:row>
      <xdr:rowOff>0</xdr:rowOff>
    </xdr:from>
    <xdr:to>
      <xdr:col>73</xdr:col>
      <xdr:colOff>607482</xdr:colOff>
      <xdr:row>34</xdr:row>
      <xdr:rowOff>146050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AEDF4B1-29DB-4054-ACCC-A0F01FBAA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74</xdr:col>
      <xdr:colOff>320040</xdr:colOff>
      <xdr:row>7</xdr:row>
      <xdr:rowOff>144780</xdr:rowOff>
    </xdr:from>
    <xdr:to>
      <xdr:col>80</xdr:col>
      <xdr:colOff>463973</xdr:colOff>
      <xdr:row>22</xdr:row>
      <xdr:rowOff>77047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16C9C98-6FC5-4150-A7AF-8DBCB00AB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0.76134</cdr:x>
      <cdr:y>0.08889</cdr:y>
    </cdr:from>
    <cdr:to>
      <cdr:x>0.90138</cdr:x>
      <cdr:y>0.17778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FD34DF9-FC80-49D8-A98A-3A6A88C45AF0}"/>
            </a:ext>
          </a:extLst>
        </cdr:cNvPr>
        <cdr:cNvSpPr txBox="1"/>
      </cdr:nvSpPr>
      <cdr:spPr>
        <a:xfrm xmlns:a="http://schemas.openxmlformats.org/drawingml/2006/main">
          <a:off x="2941320" y="243840"/>
          <a:ext cx="54102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Al-111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0.76134</cdr:x>
      <cdr:y>0.08889</cdr:y>
    </cdr:from>
    <cdr:to>
      <cdr:x>0.90138</cdr:x>
      <cdr:y>0.17778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FD34DF9-FC80-49D8-A98A-3A6A88C45AF0}"/>
            </a:ext>
          </a:extLst>
        </cdr:cNvPr>
        <cdr:cNvSpPr txBox="1"/>
      </cdr:nvSpPr>
      <cdr:spPr>
        <a:xfrm xmlns:a="http://schemas.openxmlformats.org/drawingml/2006/main">
          <a:off x="2941320" y="243840"/>
          <a:ext cx="54102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Al-110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0.74141</cdr:x>
      <cdr:y>0.07678</cdr:y>
    </cdr:from>
    <cdr:to>
      <cdr:x>0.89854</cdr:x>
      <cdr:y>0.17609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C4102CC-E3AA-4298-8352-088DE27C1ACD}"/>
            </a:ext>
          </a:extLst>
        </cdr:cNvPr>
        <cdr:cNvSpPr txBox="1"/>
      </cdr:nvSpPr>
      <cdr:spPr>
        <a:xfrm xmlns:a="http://schemas.openxmlformats.org/drawingml/2006/main">
          <a:off x="2796541" y="222552"/>
          <a:ext cx="592666" cy="2878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Al-100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0.70611</cdr:x>
      <cdr:y>0.09445</cdr:y>
    </cdr:from>
    <cdr:to>
      <cdr:x>0.91124</cdr:x>
      <cdr:y>0.18334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FD34DF9-FC80-49D8-A98A-3A6A88C45AF0}"/>
            </a:ext>
          </a:extLst>
        </cdr:cNvPr>
        <cdr:cNvSpPr txBox="1"/>
      </cdr:nvSpPr>
      <cdr:spPr>
        <a:xfrm xmlns:a="http://schemas.openxmlformats.org/drawingml/2006/main">
          <a:off x="2727954" y="259083"/>
          <a:ext cx="792485" cy="243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AlSm-111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0.33885</cdr:x>
      <cdr:y>0.15148</cdr:y>
    </cdr:from>
    <cdr:to>
      <cdr:x>0.46624</cdr:x>
      <cdr:y>0.25227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E288C3-AFD8-4D86-8F44-0F021E8B65C7}"/>
            </a:ext>
          </a:extLst>
        </cdr:cNvPr>
        <cdr:cNvSpPr txBox="1"/>
      </cdr:nvSpPr>
      <cdr:spPr>
        <a:xfrm xmlns:a="http://schemas.openxmlformats.org/drawingml/2006/main">
          <a:off x="1238673" y="445346"/>
          <a:ext cx="465667" cy="296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l-GR" sz="1200">
              <a:latin typeface="Arial" panose="020B0604020202020204" pitchFamily="34" charset="0"/>
              <a:cs typeface="Arial" panose="020B0604020202020204" pitchFamily="34" charset="0"/>
            </a:rPr>
            <a:t>Δ</a:t>
          </a:r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0.51893</cdr:x>
      <cdr:y>0.24481</cdr:y>
    </cdr:from>
    <cdr:to>
      <cdr:x>0.64699</cdr:x>
      <cdr:y>0.32443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794C3C-1375-401E-A235-17638AD671EE}"/>
            </a:ext>
          </a:extLst>
        </cdr:cNvPr>
        <cdr:cNvSpPr txBox="1"/>
      </cdr:nvSpPr>
      <cdr:spPr>
        <a:xfrm xmlns:a="http://schemas.openxmlformats.org/drawingml/2006/main">
          <a:off x="1972734" y="659654"/>
          <a:ext cx="486833" cy="214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1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100" baseline="30000">
              <a:latin typeface="Arial" panose="020B0604020202020204" pitchFamily="34" charset="0"/>
              <a:cs typeface="Arial" panose="020B0604020202020204" pitchFamily="34" charset="0"/>
            </a:rPr>
            <a:t>111</a:t>
          </a:r>
        </a:p>
      </cdr:txBody>
    </cdr:sp>
  </cdr:relSizeAnchor>
  <cdr:relSizeAnchor xmlns:cdr="http://schemas.openxmlformats.org/drawingml/2006/chartDrawing">
    <cdr:from>
      <cdr:x>0.51169</cdr:x>
      <cdr:y>0.37192</cdr:y>
    </cdr:from>
    <cdr:to>
      <cdr:x>0.65033</cdr:x>
      <cdr:y>0.44933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E72CCBF-8603-4B4E-A8DD-82C4482DB436}"/>
            </a:ext>
          </a:extLst>
        </cdr:cNvPr>
        <cdr:cNvSpPr txBox="1"/>
      </cdr:nvSpPr>
      <cdr:spPr>
        <a:xfrm xmlns:a="http://schemas.openxmlformats.org/drawingml/2006/main">
          <a:off x="1945218" y="1002149"/>
          <a:ext cx="527050" cy="208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1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100" baseline="30000">
              <a:latin typeface="Arial" panose="020B0604020202020204" pitchFamily="34" charset="0"/>
              <a:cs typeface="Arial" panose="020B0604020202020204" pitchFamily="34" charset="0"/>
            </a:rPr>
            <a:t>110</a:t>
          </a:r>
        </a:p>
      </cdr:txBody>
    </cdr:sp>
  </cdr:relSizeAnchor>
  <cdr:relSizeAnchor xmlns:cdr="http://schemas.openxmlformats.org/drawingml/2006/chartDrawing">
    <cdr:from>
      <cdr:x>0.50334</cdr:x>
      <cdr:y>0.46584</cdr:y>
    </cdr:from>
    <cdr:to>
      <cdr:x>0.63697</cdr:x>
      <cdr:y>0.55067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E72CCBF-8603-4B4E-A8DD-82C4482DB436}"/>
            </a:ext>
          </a:extLst>
        </cdr:cNvPr>
        <cdr:cNvSpPr txBox="1"/>
      </cdr:nvSpPr>
      <cdr:spPr>
        <a:xfrm xmlns:a="http://schemas.openxmlformats.org/drawingml/2006/main">
          <a:off x="1913468" y="1255210"/>
          <a:ext cx="508000" cy="228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1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100" baseline="30000">
              <a:latin typeface="Arial" panose="020B0604020202020204" pitchFamily="34" charset="0"/>
              <a:cs typeface="Arial" panose="020B0604020202020204" pitchFamily="34" charset="0"/>
            </a:rPr>
            <a:t>100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0.69702</cdr:x>
      <cdr:y>0.07968</cdr:y>
    </cdr:from>
    <cdr:to>
      <cdr:x>0.82508</cdr:x>
      <cdr:y>0.1593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794C3C-1375-401E-A235-17638AD671EE}"/>
            </a:ext>
          </a:extLst>
        </cdr:cNvPr>
        <cdr:cNvSpPr txBox="1"/>
      </cdr:nvSpPr>
      <cdr:spPr>
        <a:xfrm xmlns:a="http://schemas.openxmlformats.org/drawingml/2006/main">
          <a:off x="2649731" y="213186"/>
          <a:ext cx="486825" cy="21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200" baseline="30000">
              <a:latin typeface="Arial" panose="020B0604020202020204" pitchFamily="34" charset="0"/>
              <a:cs typeface="Arial" panose="020B0604020202020204" pitchFamily="34" charset="0"/>
            </a:rPr>
            <a:t>111</a:t>
          </a:r>
        </a:p>
      </cdr:txBody>
    </cdr:sp>
  </cdr:relSizeAnchor>
  <cdr:relSizeAnchor xmlns:cdr="http://schemas.openxmlformats.org/drawingml/2006/chartDrawing">
    <cdr:from>
      <cdr:x>0.70057</cdr:x>
      <cdr:y>0.26074</cdr:y>
    </cdr:from>
    <cdr:to>
      <cdr:x>0.83921</cdr:x>
      <cdr:y>0.33815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4E72CCBF-8603-4B4E-A8DD-82C4482DB436}"/>
            </a:ext>
          </a:extLst>
        </cdr:cNvPr>
        <cdr:cNvSpPr txBox="1"/>
      </cdr:nvSpPr>
      <cdr:spPr>
        <a:xfrm xmlns:a="http://schemas.openxmlformats.org/drawingml/2006/main">
          <a:off x="2663257" y="697590"/>
          <a:ext cx="527044" cy="207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200" baseline="30000">
              <a:latin typeface="Arial" panose="020B0604020202020204" pitchFamily="34" charset="0"/>
              <a:cs typeface="Arial" panose="020B0604020202020204" pitchFamily="34" charset="0"/>
            </a:rPr>
            <a:t>110</a:t>
          </a:r>
        </a:p>
      </cdr:txBody>
    </cdr:sp>
  </cdr:relSizeAnchor>
  <cdr:relSizeAnchor xmlns:cdr="http://schemas.openxmlformats.org/drawingml/2006/chartDrawing">
    <cdr:from>
      <cdr:x>0.71489</cdr:x>
      <cdr:y>0.46545</cdr:y>
    </cdr:from>
    <cdr:to>
      <cdr:x>0.84852</cdr:x>
      <cdr:y>0.55028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E72CCBF-8603-4B4E-A8DD-82C4482DB436}"/>
            </a:ext>
          </a:extLst>
        </cdr:cNvPr>
        <cdr:cNvSpPr txBox="1"/>
      </cdr:nvSpPr>
      <cdr:spPr>
        <a:xfrm xmlns:a="http://schemas.openxmlformats.org/drawingml/2006/main">
          <a:off x="2717665" y="1245292"/>
          <a:ext cx="507999" cy="226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x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therm</a:t>
          </a:r>
          <a:r>
            <a:rPr lang="en-GB" sz="1200" baseline="30000">
              <a:latin typeface="Arial" panose="020B0604020202020204" pitchFamily="34" charset="0"/>
              <a:cs typeface="Arial" panose="020B0604020202020204" pitchFamily="34" charset="0"/>
            </a:rPr>
            <a:t>100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velocity-T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94751-F3C5-4EA9-8CF4-5CB92BD82AA1}">
  <dimension ref="A1:CB97"/>
  <sheetViews>
    <sheetView tabSelected="1" topLeftCell="BC1" zoomScale="80" zoomScaleNormal="80" workbookViewId="0">
      <selection activeCell="BY27" sqref="BY27"/>
    </sheetView>
  </sheetViews>
  <sheetFormatPr defaultRowHeight="14.4" x14ac:dyDescent="0.3"/>
  <cols>
    <col min="17" max="17" width="12" bestFit="1" customWidth="1"/>
  </cols>
  <sheetData>
    <row r="1" spans="1:80" x14ac:dyDescent="0.3">
      <c r="A1">
        <v>111</v>
      </c>
      <c r="J1">
        <v>111</v>
      </c>
      <c r="S1">
        <v>110</v>
      </c>
      <c r="AB1">
        <v>110</v>
      </c>
      <c r="AG1">
        <v>100</v>
      </c>
      <c r="AP1">
        <v>100</v>
      </c>
      <c r="AU1" t="s">
        <v>0</v>
      </c>
      <c r="BD1" t="s">
        <v>0</v>
      </c>
    </row>
    <row r="2" spans="1:80" x14ac:dyDescent="0.3">
      <c r="A2">
        <v>932</v>
      </c>
      <c r="B2">
        <f>942-A2</f>
        <v>10</v>
      </c>
      <c r="C2">
        <v>1</v>
      </c>
      <c r="D2">
        <v>0.01</v>
      </c>
      <c r="E2">
        <f t="shared" ref="E2:E24" si="0">C2-D2</f>
        <v>0.99</v>
      </c>
      <c r="F2">
        <v>36369</v>
      </c>
      <c r="G2">
        <v>27166</v>
      </c>
      <c r="H2">
        <f t="shared" ref="H2:H24" si="1">F2-G2</f>
        <v>9203</v>
      </c>
      <c r="I2">
        <f>0.2355*H2/E2/965.2</f>
        <v>2.2681293875346915</v>
      </c>
      <c r="J2">
        <v>0</v>
      </c>
      <c r="K2">
        <v>942</v>
      </c>
      <c r="S2">
        <v>930</v>
      </c>
      <c r="T2">
        <f>940-S2</f>
        <v>10</v>
      </c>
      <c r="U2">
        <v>400</v>
      </c>
      <c r="V2">
        <v>2350</v>
      </c>
      <c r="W2">
        <f>(V2-U2)/1000</f>
        <v>1.95</v>
      </c>
      <c r="X2">
        <v>28958</v>
      </c>
      <c r="Y2">
        <v>44842</v>
      </c>
      <c r="Z2">
        <f>Y2-X2</f>
        <v>15884</v>
      </c>
      <c r="AA2">
        <f>0.143*Z2/449/W2</f>
        <v>2.594268745360059</v>
      </c>
      <c r="AB2">
        <v>0</v>
      </c>
      <c r="AC2">
        <f>940-AB2</f>
        <v>940</v>
      </c>
      <c r="AG2">
        <v>929</v>
      </c>
      <c r="AH2">
        <f>939-AG2</f>
        <v>10</v>
      </c>
      <c r="AI2">
        <v>0.8</v>
      </c>
      <c r="AJ2">
        <v>0.01</v>
      </c>
      <c r="AK2">
        <f>AI2-AJ2</f>
        <v>0.79</v>
      </c>
      <c r="AL2">
        <v>39929</v>
      </c>
      <c r="AM2">
        <v>25753</v>
      </c>
      <c r="AN2">
        <f>AL2-AM2</f>
        <v>14176</v>
      </c>
      <c r="AO2">
        <f>0.2023*AN2/801.9/AK2</f>
        <v>4.5269144010822391</v>
      </c>
      <c r="AP2">
        <v>0</v>
      </c>
      <c r="AQ2">
        <f>939-AP2</f>
        <v>939</v>
      </c>
      <c r="AU2">
        <v>927</v>
      </c>
      <c r="AV2">
        <f>937.7-AU2</f>
        <v>10.700000000000045</v>
      </c>
      <c r="AW2">
        <v>0.01</v>
      </c>
      <c r="AX2">
        <v>9.5</v>
      </c>
      <c r="AY2">
        <f>AX2-AW2</f>
        <v>9.49</v>
      </c>
      <c r="AZ2">
        <v>10109</v>
      </c>
      <c r="BA2">
        <v>73297</v>
      </c>
      <c r="BB2">
        <f>BA2-AZ2</f>
        <v>63188</v>
      </c>
      <c r="BC2">
        <f>0.24*BB2/958.8/AY2</f>
        <v>1.6666776568708779</v>
      </c>
      <c r="BD2">
        <v>0</v>
      </c>
      <c r="BE2">
        <f>937.7-BD2</f>
        <v>937.7</v>
      </c>
      <c r="BX2" t="s">
        <v>1</v>
      </c>
      <c r="BY2" t="s">
        <v>2</v>
      </c>
    </row>
    <row r="3" spans="1:80" x14ac:dyDescent="0.3">
      <c r="A3">
        <v>922</v>
      </c>
      <c r="B3">
        <f t="shared" ref="B3:B24" si="2">942-A3</f>
        <v>20</v>
      </c>
      <c r="C3">
        <v>0.7</v>
      </c>
      <c r="D3">
        <v>0.01</v>
      </c>
      <c r="E3">
        <f t="shared" si="0"/>
        <v>0.69</v>
      </c>
      <c r="F3">
        <v>36799</v>
      </c>
      <c r="G3">
        <v>22033</v>
      </c>
      <c r="H3">
        <f t="shared" si="1"/>
        <v>14766</v>
      </c>
      <c r="I3">
        <f t="shared" ref="I3:I24" si="3">0.2355*H3/E3/965.2</f>
        <v>5.221404890178202</v>
      </c>
      <c r="J3">
        <v>10</v>
      </c>
      <c r="K3">
        <v>932</v>
      </c>
      <c r="L3">
        <f>0.235+0.00075*J3</f>
        <v>0.24249999999999999</v>
      </c>
      <c r="M3">
        <f>2.5*SQRT(1000*3*1.38*6.022*K3/26.98)*0.27*(EXP(-4.49*1000/1.38/K3))^L3*(1-EXP(-1.9*(942-K3)/1.38/K3))</f>
        <v>3.9396274425512914</v>
      </c>
      <c r="N3">
        <v>0</v>
      </c>
      <c r="O3">
        <f>2.5*SQRT(1000*3*1.38*6.022*K3/26.98)*0.27*(EXP(-4.49*1000/1.38/J3))^N3*(1-EXP(-1.9*(942-K3)/1.38/K3))</f>
        <v>9.1857794132930621</v>
      </c>
      <c r="P3">
        <v>1</v>
      </c>
      <c r="Q3">
        <f>2.5*SQRT(1000*3*1.38*6.022*K3/26.98)*0.27*(EXP(-4.49*1000/1.38/K3))^P3*(1-EXP(-1.9*(942-K3)/1.38/K3))</f>
        <v>0.27989088940067752</v>
      </c>
      <c r="S3">
        <v>920</v>
      </c>
      <c r="T3">
        <f t="shared" ref="T3:T28" si="4">940-S3</f>
        <v>20</v>
      </c>
      <c r="U3">
        <v>200</v>
      </c>
      <c r="V3">
        <v>1200</v>
      </c>
      <c r="W3">
        <f t="shared" ref="W3:W28" si="5">(V3-U3)/1000</f>
        <v>1</v>
      </c>
      <c r="X3">
        <v>29790</v>
      </c>
      <c r="Y3">
        <v>45727</v>
      </c>
      <c r="Z3">
        <f t="shared" ref="Z3:Z28" si="6">Y3-X3</f>
        <v>15937</v>
      </c>
      <c r="AA3">
        <f t="shared" ref="AA3:AA28" si="7">0.143*Z3/449/W3</f>
        <v>5.0757037861915366</v>
      </c>
      <c r="AB3">
        <v>10</v>
      </c>
      <c r="AC3">
        <f t="shared" ref="AC3:AC66" si="8">940-AB3</f>
        <v>930</v>
      </c>
      <c r="AD3">
        <f>0.221+0.00052*AB3</f>
        <v>0.22620000000000001</v>
      </c>
      <c r="AE3">
        <f>2.5*SQRT(1000*3*1.38*6.022*AC3/26.98)*0.27*(EXP(-4.49*1000/1.38/AC3))^AD3*(1-EXP(-1.9*(942-AC3)/1.38/AC3))</f>
        <v>4.9937885469838834</v>
      </c>
      <c r="AG3">
        <v>919</v>
      </c>
      <c r="AH3">
        <f t="shared" ref="AH3:AH22" si="9">939-AG3</f>
        <v>20</v>
      </c>
      <c r="AI3">
        <v>0.4</v>
      </c>
      <c r="AJ3">
        <v>0.01</v>
      </c>
      <c r="AK3">
        <f t="shared" ref="AK3:AK22" si="10">AI3-AJ3</f>
        <v>0.39</v>
      </c>
      <c r="AL3">
        <v>39607</v>
      </c>
      <c r="AM3">
        <v>25798</v>
      </c>
      <c r="AN3">
        <f t="shared" ref="AN3:AN22" si="11">AL3-AM3</f>
        <v>13809</v>
      </c>
      <c r="AO3">
        <f t="shared" ref="AO3:AO22" si="12">0.2023*AN3/801.9/AK3</f>
        <v>8.9325054917647506</v>
      </c>
      <c r="AP3">
        <v>10</v>
      </c>
      <c r="AQ3">
        <f>939-AP3</f>
        <v>929</v>
      </c>
      <c r="AR3">
        <f>0.165+0.0005*AP3</f>
        <v>0.17</v>
      </c>
      <c r="AS3">
        <f>2.5*SQRT(1000*3*1.38*6.022*AQ3/26.98)*0.27*(EXP(-4.49*1000/1.38/AQ3))^AR3*(1-EXP(-1.9*(939-AQ3)/1.38/AQ3))</f>
        <v>5.0726141137855318</v>
      </c>
      <c r="AU3">
        <v>887</v>
      </c>
      <c r="AV3">
        <f t="shared" ref="AV3:AV14" si="13">937.7-AU3</f>
        <v>50.700000000000045</v>
      </c>
      <c r="AW3">
        <v>0.01</v>
      </c>
      <c r="AX3">
        <v>1.4</v>
      </c>
      <c r="AY3">
        <f t="shared" ref="AY3:AY14" si="14">AX3-AW3</f>
        <v>1.39</v>
      </c>
      <c r="AZ3">
        <v>11813</v>
      </c>
      <c r="BA3">
        <v>76013</v>
      </c>
      <c r="BB3">
        <f t="shared" ref="BB3:BB14" si="15">BA3-AZ3</f>
        <v>64200</v>
      </c>
      <c r="BC3">
        <f t="shared" ref="BC3:BC14" si="16">0.24*BB3/958.8/AY3</f>
        <v>11.561214107562511</v>
      </c>
      <c r="BD3">
        <v>10</v>
      </c>
      <c r="BE3">
        <f t="shared" ref="BE3:BE66" si="17">937.7-BD3</f>
        <v>927.7</v>
      </c>
      <c r="BF3">
        <f>0.258+0.00035*BD3</f>
        <v>0.26150000000000001</v>
      </c>
      <c r="BG3">
        <f>2.5*SQRT(1000*3*1.38*6.022*BE3/26.98)*0.27*(EXP(-4.49*1000/1.38/BE3))^BF3*(1-EXP(-1.9*(942-BE3)/1.38/BE3))</f>
        <v>5.2451129600637536</v>
      </c>
      <c r="BW3" t="s">
        <v>3</v>
      </c>
      <c r="BX3">
        <v>762</v>
      </c>
      <c r="BY3">
        <v>942</v>
      </c>
      <c r="BZ3">
        <f>BY3-BX3</f>
        <v>180</v>
      </c>
      <c r="CA3">
        <f>BX3/BY3</f>
        <v>0.80891719745222934</v>
      </c>
      <c r="CB3">
        <f>BZ3/BY3</f>
        <v>0.19108280254777071</v>
      </c>
    </row>
    <row r="4" spans="1:80" x14ac:dyDescent="0.3">
      <c r="A4">
        <v>902</v>
      </c>
      <c r="B4">
        <f t="shared" si="2"/>
        <v>40</v>
      </c>
      <c r="C4">
        <v>0.3</v>
      </c>
      <c r="D4">
        <v>0.01</v>
      </c>
      <c r="E4">
        <f t="shared" si="0"/>
        <v>0.28999999999999998</v>
      </c>
      <c r="F4">
        <v>36411</v>
      </c>
      <c r="G4">
        <v>22688</v>
      </c>
      <c r="H4">
        <f t="shared" si="1"/>
        <v>13723</v>
      </c>
      <c r="I4">
        <f t="shared" si="3"/>
        <v>11.545816839818798</v>
      </c>
      <c r="J4">
        <v>20</v>
      </c>
      <c r="K4">
        <v>922</v>
      </c>
      <c r="L4">
        <f t="shared" ref="L4:L67" si="18">0.235+0.00075*J4</f>
        <v>0.25</v>
      </c>
      <c r="M4">
        <f t="shared" ref="M4:M67" si="19">2.5*SQRT(1000*3*1.38*6.022*K4/26.98)*0.27*(EXP(-4.49*1000/1.38/K4))^L4*(1-EXP(-1.9*(942-K4)/1.38/K4))</f>
        <v>7.5871816557124294</v>
      </c>
      <c r="N4">
        <v>0</v>
      </c>
      <c r="O4">
        <f t="shared" ref="O4:O67" si="20">2.5*SQRT(1000*3*1.38*6.022*K4/26.98)*0.27*(EXP(-4.49*1000/1.38/J4))^N4*(1-EXP(-1.9*(942-K4)/1.38/K4))</f>
        <v>18.332566491725476</v>
      </c>
      <c r="P4">
        <v>1</v>
      </c>
      <c r="Q4">
        <f t="shared" ref="Q4:Q67" si="21">2.5*SQRT(1000*3*1.38*6.022*K4/26.98)*0.27*(EXP(-4.49*1000/1.38/K4))^P4*(1-EXP(-1.9*(942-K4)/1.38/K4))</f>
        <v>0.53783879163219095</v>
      </c>
      <c r="S4">
        <v>900</v>
      </c>
      <c r="T4">
        <f t="shared" si="4"/>
        <v>40</v>
      </c>
      <c r="U4">
        <v>100</v>
      </c>
      <c r="V4">
        <v>600</v>
      </c>
      <c r="W4">
        <f t="shared" si="5"/>
        <v>0.5</v>
      </c>
      <c r="X4">
        <v>29614</v>
      </c>
      <c r="Y4">
        <v>47082</v>
      </c>
      <c r="Z4">
        <f t="shared" si="6"/>
        <v>17468</v>
      </c>
      <c r="AA4">
        <f t="shared" si="7"/>
        <v>11.126610244988864</v>
      </c>
      <c r="AB4">
        <v>20</v>
      </c>
      <c r="AC4">
        <f t="shared" si="8"/>
        <v>920</v>
      </c>
      <c r="AD4">
        <f t="shared" ref="AD4:AD67" si="22">0.221+0.00052*AB4</f>
        <v>0.23139999999999999</v>
      </c>
      <c r="AE4">
        <f t="shared" ref="AE4:AE67" si="23">2.5*SQRT(1000*3*1.38*6.022*AC4/26.98)*0.27*(EXP(-4.49*1000/1.38/AC4))^AD4*(1-EXP(-1.9*(942-AC4)/1.38/AC4))</f>
        <v>8.8924007604476998</v>
      </c>
      <c r="AG4">
        <v>899</v>
      </c>
      <c r="AH4">
        <f t="shared" si="9"/>
        <v>40</v>
      </c>
      <c r="AI4">
        <v>0.22</v>
      </c>
      <c r="AJ4">
        <v>0.01</v>
      </c>
      <c r="AK4">
        <f t="shared" si="10"/>
        <v>0.21</v>
      </c>
      <c r="AL4">
        <v>39591</v>
      </c>
      <c r="AM4">
        <v>26243</v>
      </c>
      <c r="AN4">
        <f t="shared" si="11"/>
        <v>13348</v>
      </c>
      <c r="AO4">
        <f t="shared" si="12"/>
        <v>16.035133225256683</v>
      </c>
      <c r="AP4">
        <v>20</v>
      </c>
      <c r="AQ4">
        <f t="shared" ref="AQ4:AQ67" si="24">939-AP4</f>
        <v>919</v>
      </c>
      <c r="AR4">
        <f t="shared" ref="AR4:AR67" si="25">0.165+0.0005*AP4</f>
        <v>0.17500000000000002</v>
      </c>
      <c r="AS4">
        <f t="shared" ref="AS4:AS67" si="26">2.5*SQRT(1000*3*1.38*6.022*AQ4/26.98)*0.27*(EXP(-4.49*1000/1.38/AQ4))^AR4*(1-EXP(-1.9*(939-AQ4)/1.38/AQ4))</f>
        <v>9.8817631717453782</v>
      </c>
      <c r="AU4">
        <v>837</v>
      </c>
      <c r="AV4">
        <f t="shared" si="13"/>
        <v>100.70000000000005</v>
      </c>
      <c r="AW4">
        <v>0.01</v>
      </c>
      <c r="AX4">
        <v>0.65</v>
      </c>
      <c r="AY4">
        <f t="shared" si="14"/>
        <v>0.64</v>
      </c>
      <c r="AZ4">
        <v>1799</v>
      </c>
      <c r="BA4">
        <v>77940</v>
      </c>
      <c r="BB4">
        <f t="shared" si="15"/>
        <v>76141</v>
      </c>
      <c r="BC4">
        <f t="shared" si="16"/>
        <v>29.77980287859825</v>
      </c>
      <c r="BD4">
        <v>20</v>
      </c>
      <c r="BE4">
        <f t="shared" si="17"/>
        <v>917.7</v>
      </c>
      <c r="BF4">
        <f t="shared" ref="BF4:BF67" si="27">0.258+0.00035*BD4</f>
        <v>0.26500000000000001</v>
      </c>
      <c r="BG4">
        <f t="shared" ref="BG4:BG67" si="28">2.5*SQRT(1000*3*1.38*6.022*BE4/26.98)*0.27*(EXP(-4.49*1000/1.38/BE4))^BF4*(1-EXP(-1.9*(942-BE4)/1.38/BE4))</f>
        <v>8.6967495704722158</v>
      </c>
      <c r="BW4" t="s">
        <v>4</v>
      </c>
      <c r="BX4">
        <v>730</v>
      </c>
      <c r="BY4">
        <v>940</v>
      </c>
      <c r="BZ4">
        <f t="shared" ref="BZ4:BZ6" si="29">BY4-BX4</f>
        <v>210</v>
      </c>
      <c r="CA4">
        <f t="shared" ref="CA4:CA6" si="30">BX4/BY4</f>
        <v>0.77659574468085102</v>
      </c>
      <c r="CB4">
        <f t="shared" ref="CB4:CB6" si="31">BZ4/BY4</f>
        <v>0.22340425531914893</v>
      </c>
    </row>
    <row r="5" spans="1:80" x14ac:dyDescent="0.3">
      <c r="A5">
        <v>882</v>
      </c>
      <c r="B5">
        <f t="shared" si="2"/>
        <v>60</v>
      </c>
      <c r="C5">
        <v>0.2</v>
      </c>
      <c r="D5">
        <v>0.02</v>
      </c>
      <c r="E5">
        <f t="shared" si="0"/>
        <v>0.18000000000000002</v>
      </c>
      <c r="F5">
        <v>37326</v>
      </c>
      <c r="G5">
        <v>23700</v>
      </c>
      <c r="H5">
        <f t="shared" si="1"/>
        <v>13626</v>
      </c>
      <c r="I5">
        <f t="shared" si="3"/>
        <v>18.470109821798584</v>
      </c>
      <c r="J5">
        <v>30</v>
      </c>
      <c r="K5">
        <v>912</v>
      </c>
      <c r="L5">
        <f t="shared" si="18"/>
        <v>0.25750000000000001</v>
      </c>
      <c r="M5">
        <f t="shared" si="19"/>
        <v>10.949392267132357</v>
      </c>
      <c r="N5">
        <v>0</v>
      </c>
      <c r="O5">
        <f t="shared" si="20"/>
        <v>27.438113350027393</v>
      </c>
      <c r="P5">
        <v>1</v>
      </c>
      <c r="Q5">
        <f t="shared" si="21"/>
        <v>0.77442362150829169</v>
      </c>
      <c r="S5">
        <v>890</v>
      </c>
      <c r="T5">
        <f t="shared" si="4"/>
        <v>50</v>
      </c>
      <c r="U5">
        <v>70</v>
      </c>
      <c r="V5">
        <v>450</v>
      </c>
      <c r="W5">
        <f t="shared" si="5"/>
        <v>0.38</v>
      </c>
      <c r="X5">
        <v>29440</v>
      </c>
      <c r="Y5">
        <v>46595</v>
      </c>
      <c r="Z5">
        <f t="shared" si="6"/>
        <v>17155</v>
      </c>
      <c r="AA5">
        <f t="shared" si="7"/>
        <v>14.377945141249562</v>
      </c>
      <c r="AB5">
        <v>30</v>
      </c>
      <c r="AC5">
        <f t="shared" si="8"/>
        <v>910</v>
      </c>
      <c r="AD5">
        <f t="shared" si="22"/>
        <v>0.2366</v>
      </c>
      <c r="AE5">
        <f t="shared" si="23"/>
        <v>12.554468855670269</v>
      </c>
      <c r="AG5">
        <v>889</v>
      </c>
      <c r="AH5">
        <f t="shared" si="9"/>
        <v>50</v>
      </c>
      <c r="AI5">
        <v>0.2</v>
      </c>
      <c r="AJ5">
        <v>0.02</v>
      </c>
      <c r="AK5">
        <f t="shared" si="10"/>
        <v>0.18000000000000002</v>
      </c>
      <c r="AL5">
        <v>40714</v>
      </c>
      <c r="AM5">
        <v>27579</v>
      </c>
      <c r="AN5">
        <f t="shared" si="11"/>
        <v>13135</v>
      </c>
      <c r="AO5">
        <f t="shared" si="12"/>
        <v>18.409129013038477</v>
      </c>
      <c r="AP5">
        <v>30</v>
      </c>
      <c r="AQ5">
        <f t="shared" si="24"/>
        <v>909</v>
      </c>
      <c r="AR5">
        <f t="shared" si="25"/>
        <v>0.18</v>
      </c>
      <c r="AS5">
        <f t="shared" si="26"/>
        <v>14.428775378016283</v>
      </c>
      <c r="AU5">
        <v>787</v>
      </c>
      <c r="AV5">
        <f t="shared" si="13"/>
        <v>150.70000000000005</v>
      </c>
      <c r="AW5">
        <v>0.02</v>
      </c>
      <c r="AX5">
        <v>0.45</v>
      </c>
      <c r="AY5">
        <f t="shared" si="14"/>
        <v>0.43</v>
      </c>
      <c r="AZ5">
        <v>15695</v>
      </c>
      <c r="BA5">
        <v>79719</v>
      </c>
      <c r="BB5">
        <f t="shared" si="15"/>
        <v>64024</v>
      </c>
      <c r="BC5">
        <f t="shared" si="16"/>
        <v>37.269843117850805</v>
      </c>
      <c r="BD5">
        <v>30</v>
      </c>
      <c r="BE5">
        <f t="shared" si="17"/>
        <v>907.7</v>
      </c>
      <c r="BF5">
        <f t="shared" si="27"/>
        <v>0.26850000000000002</v>
      </c>
      <c r="BG5">
        <f t="shared" si="28"/>
        <v>11.970829486298099</v>
      </c>
      <c r="BW5" t="s">
        <v>5</v>
      </c>
      <c r="BX5">
        <v>719</v>
      </c>
      <c r="BY5">
        <v>939</v>
      </c>
      <c r="BZ5">
        <f t="shared" si="29"/>
        <v>220</v>
      </c>
      <c r="CA5">
        <f t="shared" si="30"/>
        <v>0.76570820021299257</v>
      </c>
      <c r="CB5">
        <f t="shared" si="31"/>
        <v>0.23429179978700745</v>
      </c>
    </row>
    <row r="6" spans="1:80" x14ac:dyDescent="0.3">
      <c r="A6">
        <v>862</v>
      </c>
      <c r="B6">
        <f t="shared" si="2"/>
        <v>80</v>
      </c>
      <c r="C6">
        <v>0.15</v>
      </c>
      <c r="D6">
        <v>0.01</v>
      </c>
      <c r="E6">
        <f t="shared" si="0"/>
        <v>0.13999999999999999</v>
      </c>
      <c r="F6">
        <v>37737</v>
      </c>
      <c r="G6">
        <v>23647</v>
      </c>
      <c r="H6">
        <f t="shared" si="1"/>
        <v>14090</v>
      </c>
      <c r="I6">
        <f t="shared" si="3"/>
        <v>24.555939553608432</v>
      </c>
      <c r="J6">
        <v>40</v>
      </c>
      <c r="K6">
        <v>902</v>
      </c>
      <c r="L6">
        <f t="shared" si="18"/>
        <v>0.26500000000000001</v>
      </c>
      <c r="M6">
        <f t="shared" si="19"/>
        <v>14.033222940201991</v>
      </c>
      <c r="N6">
        <v>0</v>
      </c>
      <c r="O6">
        <f t="shared" si="20"/>
        <v>36.500087729335569</v>
      </c>
      <c r="P6">
        <v>1</v>
      </c>
      <c r="Q6">
        <f t="shared" si="21"/>
        <v>0.99024153850976648</v>
      </c>
      <c r="S6">
        <v>870</v>
      </c>
      <c r="T6">
        <f t="shared" si="4"/>
        <v>70</v>
      </c>
      <c r="U6">
        <v>50</v>
      </c>
      <c r="V6">
        <v>330</v>
      </c>
      <c r="W6">
        <f t="shared" si="5"/>
        <v>0.28000000000000003</v>
      </c>
      <c r="X6">
        <v>29169</v>
      </c>
      <c r="Y6">
        <v>47200</v>
      </c>
      <c r="Z6">
        <f t="shared" si="6"/>
        <v>18031</v>
      </c>
      <c r="AA6">
        <f t="shared" si="7"/>
        <v>20.509330257715558</v>
      </c>
      <c r="AB6">
        <v>40</v>
      </c>
      <c r="AC6">
        <f t="shared" si="8"/>
        <v>900</v>
      </c>
      <c r="AD6">
        <f t="shared" si="22"/>
        <v>0.24180000000000001</v>
      </c>
      <c r="AE6">
        <f t="shared" si="23"/>
        <v>15.982488613691835</v>
      </c>
      <c r="AG6">
        <v>879</v>
      </c>
      <c r="AH6">
        <f t="shared" si="9"/>
        <v>60</v>
      </c>
      <c r="AI6">
        <v>0.15</v>
      </c>
      <c r="AJ6">
        <v>0.02</v>
      </c>
      <c r="AK6">
        <f t="shared" si="10"/>
        <v>0.13</v>
      </c>
      <c r="AL6">
        <v>39998</v>
      </c>
      <c r="AM6">
        <v>28293</v>
      </c>
      <c r="AN6">
        <f t="shared" si="11"/>
        <v>11705</v>
      </c>
      <c r="AO6">
        <f t="shared" si="12"/>
        <v>22.714528955269692</v>
      </c>
      <c r="AP6">
        <v>40</v>
      </c>
      <c r="AQ6">
        <f t="shared" si="24"/>
        <v>899</v>
      </c>
      <c r="AR6">
        <f t="shared" si="25"/>
        <v>0.185</v>
      </c>
      <c r="AS6">
        <f t="shared" si="26"/>
        <v>18.715186601862889</v>
      </c>
      <c r="AU6">
        <v>737</v>
      </c>
      <c r="AV6">
        <f t="shared" si="13"/>
        <v>200.70000000000005</v>
      </c>
      <c r="AW6">
        <v>0.03</v>
      </c>
      <c r="AX6">
        <v>0.4</v>
      </c>
      <c r="AY6">
        <f t="shared" si="14"/>
        <v>0.37</v>
      </c>
      <c r="AZ6">
        <v>18599</v>
      </c>
      <c r="BA6">
        <v>80732</v>
      </c>
      <c r="BB6">
        <f t="shared" si="15"/>
        <v>62133</v>
      </c>
      <c r="BC6">
        <f t="shared" si="16"/>
        <v>42.03429963129588</v>
      </c>
      <c r="BD6">
        <v>40</v>
      </c>
      <c r="BE6">
        <f t="shared" si="17"/>
        <v>897.7</v>
      </c>
      <c r="BF6">
        <f t="shared" si="27"/>
        <v>0.27200000000000002</v>
      </c>
      <c r="BG6">
        <f t="shared" si="28"/>
        <v>15.067888634823454</v>
      </c>
      <c r="BW6" t="s">
        <v>0</v>
      </c>
      <c r="BX6">
        <v>707.7</v>
      </c>
      <c r="BY6">
        <v>937.7</v>
      </c>
      <c r="BZ6">
        <f t="shared" si="29"/>
        <v>230</v>
      </c>
      <c r="CA6">
        <f t="shared" si="30"/>
        <v>0.75471899328143333</v>
      </c>
      <c r="CB6">
        <f t="shared" si="31"/>
        <v>0.2452810067185667</v>
      </c>
    </row>
    <row r="7" spans="1:80" x14ac:dyDescent="0.3">
      <c r="A7">
        <v>832</v>
      </c>
      <c r="B7">
        <f t="shared" si="2"/>
        <v>110</v>
      </c>
      <c r="C7">
        <v>0.13</v>
      </c>
      <c r="D7">
        <v>0.03</v>
      </c>
      <c r="E7">
        <f t="shared" si="0"/>
        <v>0.1</v>
      </c>
      <c r="F7">
        <v>37442</v>
      </c>
      <c r="G7">
        <v>25938</v>
      </c>
      <c r="H7">
        <f t="shared" si="1"/>
        <v>11504</v>
      </c>
      <c r="I7">
        <f t="shared" si="3"/>
        <v>28.068711147948608</v>
      </c>
      <c r="J7">
        <v>50</v>
      </c>
      <c r="K7">
        <v>892</v>
      </c>
      <c r="L7">
        <f t="shared" si="18"/>
        <v>0.27249999999999996</v>
      </c>
      <c r="M7">
        <f t="shared" si="19"/>
        <v>16.84586878017571</v>
      </c>
      <c r="N7">
        <v>0</v>
      </c>
      <c r="O7">
        <f t="shared" si="20"/>
        <v>45.516069944149571</v>
      </c>
      <c r="P7">
        <v>1</v>
      </c>
      <c r="Q7">
        <f t="shared" si="21"/>
        <v>1.1859045549807143</v>
      </c>
      <c r="S7">
        <v>840</v>
      </c>
      <c r="T7">
        <f t="shared" si="4"/>
        <v>100</v>
      </c>
      <c r="U7">
        <v>30</v>
      </c>
      <c r="V7">
        <v>220</v>
      </c>
      <c r="W7">
        <f t="shared" si="5"/>
        <v>0.19</v>
      </c>
      <c r="X7">
        <v>28975</v>
      </c>
      <c r="Y7">
        <v>47643</v>
      </c>
      <c r="Z7">
        <f t="shared" si="6"/>
        <v>18668</v>
      </c>
      <c r="AA7">
        <f t="shared" si="7"/>
        <v>31.292040792404173</v>
      </c>
      <c r="AB7">
        <v>50</v>
      </c>
      <c r="AC7">
        <f t="shared" si="8"/>
        <v>890</v>
      </c>
      <c r="AD7">
        <f t="shared" si="22"/>
        <v>0.247</v>
      </c>
      <c r="AE7">
        <f t="shared" si="23"/>
        <v>19.179163038443466</v>
      </c>
      <c r="AG7">
        <v>859</v>
      </c>
      <c r="AH7">
        <f t="shared" si="9"/>
        <v>80</v>
      </c>
      <c r="AI7">
        <v>0.13</v>
      </c>
      <c r="AJ7">
        <v>0.02</v>
      </c>
      <c r="AK7">
        <f t="shared" si="10"/>
        <v>0.11</v>
      </c>
      <c r="AL7">
        <v>41277</v>
      </c>
      <c r="AM7">
        <v>28491</v>
      </c>
      <c r="AN7">
        <f t="shared" si="11"/>
        <v>12786</v>
      </c>
      <c r="AO7">
        <f t="shared" si="12"/>
        <v>29.323626840798561</v>
      </c>
      <c r="AP7">
        <v>50</v>
      </c>
      <c r="AQ7">
        <f t="shared" si="24"/>
        <v>889</v>
      </c>
      <c r="AR7">
        <f t="shared" si="25"/>
        <v>0.19</v>
      </c>
      <c r="AS7">
        <f t="shared" si="26"/>
        <v>22.742747951765477</v>
      </c>
      <c r="AU7">
        <v>687</v>
      </c>
      <c r="AV7">
        <f t="shared" si="13"/>
        <v>250.70000000000005</v>
      </c>
      <c r="AW7">
        <v>0.03</v>
      </c>
      <c r="AX7">
        <v>0.4</v>
      </c>
      <c r="AY7">
        <f t="shared" si="14"/>
        <v>0.37</v>
      </c>
      <c r="AZ7">
        <v>18950</v>
      </c>
      <c r="BA7">
        <v>81368</v>
      </c>
      <c r="BB7">
        <f t="shared" si="15"/>
        <v>62418</v>
      </c>
      <c r="BC7">
        <f t="shared" si="16"/>
        <v>42.227108209586305</v>
      </c>
      <c r="BD7">
        <v>50</v>
      </c>
      <c r="BE7">
        <f t="shared" si="17"/>
        <v>887.7</v>
      </c>
      <c r="BF7">
        <f t="shared" si="27"/>
        <v>0.27550000000000002</v>
      </c>
      <c r="BG7">
        <f t="shared" si="28"/>
        <v>17.988600010571641</v>
      </c>
      <c r="CA7">
        <f>AVERAGE(CA3:CA6)</f>
        <v>0.77648503390687651</v>
      </c>
    </row>
    <row r="8" spans="1:80" x14ac:dyDescent="0.3">
      <c r="A8">
        <v>812</v>
      </c>
      <c r="B8">
        <f t="shared" si="2"/>
        <v>130</v>
      </c>
      <c r="C8">
        <v>0.12</v>
      </c>
      <c r="D8">
        <v>0.02</v>
      </c>
      <c r="E8">
        <f t="shared" si="0"/>
        <v>9.9999999999999992E-2</v>
      </c>
      <c r="F8">
        <v>38041</v>
      </c>
      <c r="G8">
        <v>25943</v>
      </c>
      <c r="H8">
        <f t="shared" si="1"/>
        <v>12098</v>
      </c>
      <c r="I8">
        <f t="shared" si="3"/>
        <v>29.518016991297142</v>
      </c>
      <c r="J8">
        <v>60</v>
      </c>
      <c r="K8">
        <v>882</v>
      </c>
      <c r="L8">
        <f t="shared" si="18"/>
        <v>0.27999999999999997</v>
      </c>
      <c r="M8">
        <f t="shared" si="19"/>
        <v>19.39475300967915</v>
      </c>
      <c r="N8">
        <v>0</v>
      </c>
      <c r="O8">
        <f t="shared" si="20"/>
        <v>54.483549733624869</v>
      </c>
      <c r="P8">
        <v>1</v>
      </c>
      <c r="Q8">
        <f t="shared" si="21"/>
        <v>1.3620400829295836</v>
      </c>
      <c r="S8">
        <v>820</v>
      </c>
      <c r="T8">
        <f t="shared" si="4"/>
        <v>120</v>
      </c>
      <c r="U8">
        <v>30</v>
      </c>
      <c r="V8">
        <v>190</v>
      </c>
      <c r="W8">
        <f t="shared" si="5"/>
        <v>0.16</v>
      </c>
      <c r="X8">
        <v>30485</v>
      </c>
      <c r="Y8">
        <v>47790</v>
      </c>
      <c r="Z8">
        <f t="shared" si="6"/>
        <v>17305</v>
      </c>
      <c r="AA8">
        <f t="shared" si="7"/>
        <v>34.446199888641424</v>
      </c>
      <c r="AB8">
        <v>60</v>
      </c>
      <c r="AC8">
        <f t="shared" si="8"/>
        <v>880</v>
      </c>
      <c r="AD8">
        <f t="shared" si="22"/>
        <v>0.25219999999999998</v>
      </c>
      <c r="AE8">
        <f t="shared" si="23"/>
        <v>22.147407362727655</v>
      </c>
      <c r="AG8">
        <v>839</v>
      </c>
      <c r="AH8">
        <f t="shared" si="9"/>
        <v>100</v>
      </c>
      <c r="AI8">
        <v>0.1</v>
      </c>
      <c r="AJ8">
        <v>0.02</v>
      </c>
      <c r="AK8">
        <f t="shared" si="10"/>
        <v>0.08</v>
      </c>
      <c r="AL8">
        <v>40681</v>
      </c>
      <c r="AM8">
        <v>29173</v>
      </c>
      <c r="AN8">
        <f t="shared" si="11"/>
        <v>11508</v>
      </c>
      <c r="AO8">
        <f t="shared" si="12"/>
        <v>36.289880284324731</v>
      </c>
      <c r="AP8">
        <v>60</v>
      </c>
      <c r="AQ8">
        <f t="shared" si="24"/>
        <v>879</v>
      </c>
      <c r="AR8">
        <f t="shared" si="25"/>
        <v>0.19500000000000001</v>
      </c>
      <c r="AS8">
        <f t="shared" si="26"/>
        <v>26.513433360705125</v>
      </c>
      <c r="AU8">
        <v>637</v>
      </c>
      <c r="AV8">
        <f t="shared" si="13"/>
        <v>300.70000000000005</v>
      </c>
      <c r="AW8">
        <v>0.03</v>
      </c>
      <c r="AX8">
        <v>0.45</v>
      </c>
      <c r="AY8">
        <f t="shared" si="14"/>
        <v>0.42000000000000004</v>
      </c>
      <c r="AZ8">
        <v>19546</v>
      </c>
      <c r="BA8">
        <v>78271</v>
      </c>
      <c r="BB8">
        <f t="shared" si="15"/>
        <v>58725</v>
      </c>
      <c r="BC8">
        <f t="shared" si="16"/>
        <v>34.999106025388876</v>
      </c>
      <c r="BD8">
        <v>60</v>
      </c>
      <c r="BE8">
        <f t="shared" si="17"/>
        <v>877.7</v>
      </c>
      <c r="BF8">
        <f t="shared" si="27"/>
        <v>0.27900000000000003</v>
      </c>
      <c r="BG8">
        <f t="shared" si="28"/>
        <v>20.733779489039794</v>
      </c>
    </row>
    <row r="9" spans="1:80" x14ac:dyDescent="0.3">
      <c r="A9">
        <v>782</v>
      </c>
      <c r="B9">
        <f t="shared" si="2"/>
        <v>160</v>
      </c>
      <c r="C9">
        <v>0.12</v>
      </c>
      <c r="D9">
        <v>0.03</v>
      </c>
      <c r="E9">
        <f t="shared" si="0"/>
        <v>0.09</v>
      </c>
      <c r="F9">
        <v>38786</v>
      </c>
      <c r="G9">
        <v>27054</v>
      </c>
      <c r="H9">
        <f t="shared" si="1"/>
        <v>11732</v>
      </c>
      <c r="I9">
        <f t="shared" si="3"/>
        <v>31.805567067274485</v>
      </c>
      <c r="J9">
        <v>70</v>
      </c>
      <c r="K9">
        <v>872</v>
      </c>
      <c r="L9">
        <f t="shared" si="18"/>
        <v>0.28749999999999998</v>
      </c>
      <c r="M9">
        <f t="shared" si="19"/>
        <v>21.687522865542046</v>
      </c>
      <c r="N9">
        <v>0</v>
      </c>
      <c r="O9">
        <f t="shared" si="20"/>
        <v>63.39992301662712</v>
      </c>
      <c r="P9">
        <v>1</v>
      </c>
      <c r="Q9">
        <f t="shared" si="21"/>
        <v>1.5192904162358936</v>
      </c>
      <c r="S9">
        <v>790</v>
      </c>
      <c r="T9">
        <f t="shared" si="4"/>
        <v>150</v>
      </c>
      <c r="U9">
        <v>30</v>
      </c>
      <c r="V9">
        <v>180</v>
      </c>
      <c r="W9">
        <f t="shared" si="5"/>
        <v>0.15</v>
      </c>
      <c r="X9">
        <v>30294</v>
      </c>
      <c r="Y9">
        <v>48347</v>
      </c>
      <c r="Z9">
        <f t="shared" si="6"/>
        <v>18053</v>
      </c>
      <c r="AA9">
        <f t="shared" si="7"/>
        <v>38.330794357832218</v>
      </c>
      <c r="AB9">
        <v>70</v>
      </c>
      <c r="AC9">
        <f t="shared" si="8"/>
        <v>870</v>
      </c>
      <c r="AD9">
        <f t="shared" si="22"/>
        <v>0.25740000000000002</v>
      </c>
      <c r="AE9">
        <f t="shared" si="23"/>
        <v>24.890353857357251</v>
      </c>
      <c r="AG9">
        <v>819</v>
      </c>
      <c r="AH9">
        <f t="shared" si="9"/>
        <v>120</v>
      </c>
      <c r="AI9">
        <v>0.09</v>
      </c>
      <c r="AJ9">
        <v>0.02</v>
      </c>
      <c r="AK9">
        <f t="shared" si="10"/>
        <v>6.9999999999999993E-2</v>
      </c>
      <c r="AL9">
        <v>42310</v>
      </c>
      <c r="AM9">
        <v>29672</v>
      </c>
      <c r="AN9">
        <f t="shared" si="11"/>
        <v>12638</v>
      </c>
      <c r="AO9">
        <f t="shared" si="12"/>
        <v>45.546601820675903</v>
      </c>
      <c r="AP9">
        <v>70</v>
      </c>
      <c r="AQ9">
        <f t="shared" si="24"/>
        <v>869</v>
      </c>
      <c r="AR9">
        <f t="shared" si="25"/>
        <v>0.2</v>
      </c>
      <c r="AS9">
        <f t="shared" si="26"/>
        <v>30.029447154689354</v>
      </c>
      <c r="AU9">
        <v>587</v>
      </c>
      <c r="AV9">
        <f t="shared" si="13"/>
        <v>350.70000000000005</v>
      </c>
      <c r="AW9">
        <v>0.03</v>
      </c>
      <c r="AX9">
        <v>0.51</v>
      </c>
      <c r="AY9">
        <f t="shared" si="14"/>
        <v>0.48</v>
      </c>
      <c r="AZ9">
        <v>16865</v>
      </c>
      <c r="BA9">
        <v>80546</v>
      </c>
      <c r="BB9">
        <f t="shared" si="15"/>
        <v>63681</v>
      </c>
      <c r="BC9">
        <f t="shared" si="16"/>
        <v>33.208698372966204</v>
      </c>
      <c r="BD9">
        <v>70</v>
      </c>
      <c r="BE9">
        <f t="shared" si="17"/>
        <v>867.7</v>
      </c>
      <c r="BF9">
        <f t="shared" si="27"/>
        <v>0.28250000000000003</v>
      </c>
      <c r="BG9">
        <f t="shared" si="28"/>
        <v>23.304391712376599</v>
      </c>
    </row>
    <row r="10" spans="1:80" x14ac:dyDescent="0.3">
      <c r="A10">
        <v>762</v>
      </c>
      <c r="B10">
        <f t="shared" si="2"/>
        <v>180</v>
      </c>
      <c r="C10">
        <v>0.11</v>
      </c>
      <c r="D10">
        <v>0.02</v>
      </c>
      <c r="E10">
        <f t="shared" si="0"/>
        <v>0.09</v>
      </c>
      <c r="F10">
        <v>38521</v>
      </c>
      <c r="G10">
        <v>26326</v>
      </c>
      <c r="H10">
        <f t="shared" si="1"/>
        <v>12195</v>
      </c>
      <c r="I10">
        <f t="shared" si="3"/>
        <v>33.060764608371315</v>
      </c>
      <c r="J10">
        <v>80</v>
      </c>
      <c r="K10">
        <v>862</v>
      </c>
      <c r="L10">
        <f t="shared" si="18"/>
        <v>0.29499999999999998</v>
      </c>
      <c r="M10">
        <f t="shared" si="19"/>
        <v>23.732044667936531</v>
      </c>
      <c r="N10">
        <v>0</v>
      </c>
      <c r="O10">
        <f t="shared" si="20"/>
        <v>72.262488550360715</v>
      </c>
      <c r="P10">
        <v>1</v>
      </c>
      <c r="Q10">
        <f t="shared" si="21"/>
        <v>1.6583121450790002</v>
      </c>
      <c r="S10">
        <v>740</v>
      </c>
      <c r="T10">
        <f t="shared" si="4"/>
        <v>200</v>
      </c>
      <c r="U10">
        <v>30</v>
      </c>
      <c r="V10">
        <v>160</v>
      </c>
      <c r="W10">
        <f t="shared" si="5"/>
        <v>0.13</v>
      </c>
      <c r="X10">
        <v>30786</v>
      </c>
      <c r="Y10">
        <v>48388</v>
      </c>
      <c r="Z10">
        <f t="shared" si="6"/>
        <v>17602</v>
      </c>
      <c r="AA10">
        <f t="shared" si="7"/>
        <v>43.122939866369705</v>
      </c>
      <c r="AB10">
        <v>80</v>
      </c>
      <c r="AC10">
        <f t="shared" si="8"/>
        <v>860</v>
      </c>
      <c r="AD10">
        <f t="shared" si="22"/>
        <v>0.2626</v>
      </c>
      <c r="AE10">
        <f t="shared" si="23"/>
        <v>27.411356405905</v>
      </c>
      <c r="AG10">
        <v>799</v>
      </c>
      <c r="AH10">
        <f t="shared" si="9"/>
        <v>140</v>
      </c>
      <c r="AI10">
        <v>0.08</v>
      </c>
      <c r="AJ10">
        <v>0.02</v>
      </c>
      <c r="AK10">
        <f t="shared" si="10"/>
        <v>0.06</v>
      </c>
      <c r="AL10">
        <v>41746</v>
      </c>
      <c r="AM10">
        <v>30431</v>
      </c>
      <c r="AN10">
        <f t="shared" si="11"/>
        <v>11315</v>
      </c>
      <c r="AO10">
        <f t="shared" si="12"/>
        <v>47.575019744772838</v>
      </c>
      <c r="AP10">
        <v>80</v>
      </c>
      <c r="AQ10">
        <f t="shared" si="24"/>
        <v>859</v>
      </c>
      <c r="AR10">
        <f t="shared" si="25"/>
        <v>0.20500000000000002</v>
      </c>
      <c r="AS10">
        <f t="shared" si="26"/>
        <v>33.293231573203869</v>
      </c>
      <c r="AU10">
        <v>537</v>
      </c>
      <c r="AV10">
        <f t="shared" si="13"/>
        <v>400.70000000000005</v>
      </c>
      <c r="AW10">
        <v>0.03</v>
      </c>
      <c r="AX10">
        <v>0.6</v>
      </c>
      <c r="AY10">
        <f t="shared" si="14"/>
        <v>0.56999999999999995</v>
      </c>
      <c r="AZ10">
        <v>17895</v>
      </c>
      <c r="BA10">
        <v>80477</v>
      </c>
      <c r="BB10">
        <f t="shared" si="15"/>
        <v>62582</v>
      </c>
      <c r="BC10">
        <f t="shared" si="16"/>
        <v>27.482598862613358</v>
      </c>
      <c r="BD10">
        <v>80</v>
      </c>
      <c r="BE10">
        <f t="shared" si="17"/>
        <v>857.7</v>
      </c>
      <c r="BF10">
        <f t="shared" si="27"/>
        <v>0.28600000000000003</v>
      </c>
      <c r="BG10">
        <f t="shared" si="28"/>
        <v>25.701556031188542</v>
      </c>
    </row>
    <row r="11" spans="1:80" x14ac:dyDescent="0.3">
      <c r="A11">
        <v>732</v>
      </c>
      <c r="B11">
        <f t="shared" si="2"/>
        <v>210</v>
      </c>
      <c r="C11">
        <v>0.12</v>
      </c>
      <c r="D11">
        <v>0.02</v>
      </c>
      <c r="E11">
        <f t="shared" si="0"/>
        <v>9.9999999999999992E-2</v>
      </c>
      <c r="F11">
        <v>39173</v>
      </c>
      <c r="G11">
        <v>26180</v>
      </c>
      <c r="H11">
        <f t="shared" si="1"/>
        <v>12993</v>
      </c>
      <c r="I11">
        <f t="shared" si="3"/>
        <v>31.701735391628677</v>
      </c>
      <c r="J11">
        <v>90</v>
      </c>
      <c r="K11">
        <v>852</v>
      </c>
      <c r="L11">
        <f t="shared" si="18"/>
        <v>0.30249999999999999</v>
      </c>
      <c r="M11">
        <f t="shared" si="19"/>
        <v>25.536398012077832</v>
      </c>
      <c r="N11">
        <v>0</v>
      </c>
      <c r="O11">
        <f t="shared" si="20"/>
        <v>81.06844449283588</v>
      </c>
      <c r="P11">
        <v>1</v>
      </c>
      <c r="Q11">
        <f t="shared" si="21"/>
        <v>1.7797754994464121</v>
      </c>
      <c r="S11">
        <v>720</v>
      </c>
      <c r="T11">
        <f t="shared" si="4"/>
        <v>220</v>
      </c>
      <c r="U11">
        <v>30</v>
      </c>
      <c r="V11">
        <v>150</v>
      </c>
      <c r="W11">
        <f t="shared" si="5"/>
        <v>0.12</v>
      </c>
      <c r="X11">
        <v>30744</v>
      </c>
      <c r="Y11">
        <v>47154</v>
      </c>
      <c r="Z11">
        <f t="shared" si="6"/>
        <v>16410</v>
      </c>
      <c r="AA11">
        <f t="shared" si="7"/>
        <v>43.552895322939861</v>
      </c>
      <c r="AB11">
        <v>90</v>
      </c>
      <c r="AC11">
        <f t="shared" si="8"/>
        <v>850</v>
      </c>
      <c r="AD11">
        <f t="shared" si="22"/>
        <v>0.26779999999999998</v>
      </c>
      <c r="AE11">
        <f t="shared" si="23"/>
        <v>29.713994804295268</v>
      </c>
      <c r="AG11">
        <v>789</v>
      </c>
      <c r="AH11">
        <f t="shared" si="9"/>
        <v>150</v>
      </c>
      <c r="AI11">
        <v>0.08</v>
      </c>
      <c r="AJ11">
        <v>0.02</v>
      </c>
      <c r="AK11">
        <f t="shared" si="10"/>
        <v>0.06</v>
      </c>
      <c r="AL11">
        <v>41410</v>
      </c>
      <c r="AM11">
        <v>30450</v>
      </c>
      <c r="AN11">
        <f t="shared" si="11"/>
        <v>10960</v>
      </c>
      <c r="AO11">
        <f t="shared" si="12"/>
        <v>46.082387662634581</v>
      </c>
      <c r="AP11">
        <v>90</v>
      </c>
      <c r="AQ11">
        <f t="shared" si="24"/>
        <v>849</v>
      </c>
      <c r="AR11">
        <f t="shared" si="25"/>
        <v>0.21000000000000002</v>
      </c>
      <c r="AS11">
        <f t="shared" si="26"/>
        <v>36.307474206652486</v>
      </c>
      <c r="AU11">
        <v>487</v>
      </c>
      <c r="AV11">
        <f t="shared" si="13"/>
        <v>450.70000000000005</v>
      </c>
      <c r="AW11">
        <v>0.03</v>
      </c>
      <c r="AX11">
        <v>0.92</v>
      </c>
      <c r="AY11">
        <f t="shared" si="14"/>
        <v>0.89</v>
      </c>
      <c r="AZ11">
        <v>17000</v>
      </c>
      <c r="BA11">
        <v>78520</v>
      </c>
      <c r="BB11">
        <f t="shared" si="15"/>
        <v>61520</v>
      </c>
      <c r="BC11">
        <f t="shared" si="16"/>
        <v>17.302527035198494</v>
      </c>
      <c r="BD11">
        <v>90</v>
      </c>
      <c r="BE11">
        <f t="shared" si="17"/>
        <v>847.7</v>
      </c>
      <c r="BF11">
        <f t="shared" si="27"/>
        <v>0.28949999999999998</v>
      </c>
      <c r="BG11">
        <f t="shared" si="28"/>
        <v>27.926552484341872</v>
      </c>
    </row>
    <row r="12" spans="1:80" x14ac:dyDescent="0.3">
      <c r="A12">
        <v>682</v>
      </c>
      <c r="B12">
        <f t="shared" si="2"/>
        <v>260</v>
      </c>
      <c r="C12">
        <v>0.12</v>
      </c>
      <c r="D12">
        <v>0.03</v>
      </c>
      <c r="E12">
        <f t="shared" si="0"/>
        <v>0.09</v>
      </c>
      <c r="F12">
        <v>38250</v>
      </c>
      <c r="G12">
        <v>27551</v>
      </c>
      <c r="H12">
        <f t="shared" si="1"/>
        <v>10699</v>
      </c>
      <c r="I12">
        <f t="shared" si="3"/>
        <v>29.005093935626462</v>
      </c>
      <c r="J12">
        <v>100</v>
      </c>
      <c r="K12">
        <v>842</v>
      </c>
      <c r="L12">
        <f t="shared" si="18"/>
        <v>0.31</v>
      </c>
      <c r="M12">
        <f t="shared" si="19"/>
        <v>27.108869032303332</v>
      </c>
      <c r="N12">
        <v>0</v>
      </c>
      <c r="O12">
        <f t="shared" si="20"/>
        <v>89.814884869967514</v>
      </c>
      <c r="P12">
        <v>1</v>
      </c>
      <c r="Q12">
        <f t="shared" si="21"/>
        <v>1.8843636186498727</v>
      </c>
      <c r="S12">
        <v>690</v>
      </c>
      <c r="T12">
        <f t="shared" si="4"/>
        <v>250</v>
      </c>
      <c r="U12">
        <v>30</v>
      </c>
      <c r="V12">
        <v>160</v>
      </c>
      <c r="W12">
        <f t="shared" si="5"/>
        <v>0.13</v>
      </c>
      <c r="X12">
        <v>30686</v>
      </c>
      <c r="Y12">
        <v>48828</v>
      </c>
      <c r="Z12">
        <f t="shared" si="6"/>
        <v>18142</v>
      </c>
      <c r="AA12">
        <f t="shared" si="7"/>
        <v>44.445879732739414</v>
      </c>
      <c r="AB12">
        <v>100</v>
      </c>
      <c r="AC12">
        <f t="shared" si="8"/>
        <v>840</v>
      </c>
      <c r="AD12">
        <f t="shared" si="22"/>
        <v>0.27300000000000002</v>
      </c>
      <c r="AE12">
        <f t="shared" si="23"/>
        <v>31.802078741085037</v>
      </c>
      <c r="AG12">
        <v>739</v>
      </c>
      <c r="AH12">
        <f t="shared" si="9"/>
        <v>200</v>
      </c>
      <c r="AI12">
        <v>7.0000000000000007E-2</v>
      </c>
      <c r="AJ12">
        <v>0.02</v>
      </c>
      <c r="AK12">
        <f t="shared" si="10"/>
        <v>0.05</v>
      </c>
      <c r="AL12">
        <v>42443</v>
      </c>
      <c r="AM12">
        <v>31865</v>
      </c>
      <c r="AN12">
        <f t="shared" si="11"/>
        <v>10578</v>
      </c>
      <c r="AO12">
        <f t="shared" si="12"/>
        <v>53.371477740366629</v>
      </c>
      <c r="AP12">
        <v>100</v>
      </c>
      <c r="AQ12">
        <f t="shared" si="24"/>
        <v>839</v>
      </c>
      <c r="AR12">
        <f t="shared" si="25"/>
        <v>0.21500000000000002</v>
      </c>
      <c r="AS12">
        <f t="shared" si="26"/>
        <v>39.075115311940301</v>
      </c>
      <c r="AU12">
        <v>437</v>
      </c>
      <c r="AV12">
        <f t="shared" si="13"/>
        <v>500.70000000000005</v>
      </c>
      <c r="AW12">
        <v>0.03</v>
      </c>
      <c r="AX12">
        <v>1.4</v>
      </c>
      <c r="AY12">
        <f t="shared" si="14"/>
        <v>1.3699999999999999</v>
      </c>
      <c r="AZ12">
        <v>15921</v>
      </c>
      <c r="BA12">
        <v>79999</v>
      </c>
      <c r="BB12">
        <f t="shared" si="15"/>
        <v>64078</v>
      </c>
      <c r="BC12">
        <f t="shared" si="16"/>
        <v>11.707700318829193</v>
      </c>
      <c r="BD12">
        <v>100</v>
      </c>
      <c r="BE12">
        <f t="shared" si="17"/>
        <v>837.7</v>
      </c>
      <c r="BF12">
        <f t="shared" si="27"/>
        <v>0.29299999999999998</v>
      </c>
      <c r="BG12">
        <f t="shared" si="28"/>
        <v>29.980827796092111</v>
      </c>
    </row>
    <row r="13" spans="1:80" x14ac:dyDescent="0.3">
      <c r="A13">
        <v>662</v>
      </c>
      <c r="B13">
        <f t="shared" si="2"/>
        <v>280</v>
      </c>
      <c r="C13">
        <v>0.12</v>
      </c>
      <c r="D13">
        <v>0.03</v>
      </c>
      <c r="E13">
        <f t="shared" si="0"/>
        <v>0.09</v>
      </c>
      <c r="F13">
        <v>38181</v>
      </c>
      <c r="G13">
        <v>27939</v>
      </c>
      <c r="H13">
        <f t="shared" si="1"/>
        <v>10242</v>
      </c>
      <c r="I13">
        <f t="shared" si="3"/>
        <v>27.76616245337754</v>
      </c>
      <c r="J13">
        <v>110</v>
      </c>
      <c r="K13">
        <v>832</v>
      </c>
      <c r="L13">
        <f t="shared" si="18"/>
        <v>0.3175</v>
      </c>
      <c r="M13">
        <f t="shared" si="19"/>
        <v>28.457942688236336</v>
      </c>
      <c r="N13">
        <v>0</v>
      </c>
      <c r="O13">
        <f t="shared" si="20"/>
        <v>98.498795948710367</v>
      </c>
      <c r="P13">
        <v>1</v>
      </c>
      <c r="Q13">
        <f t="shared" si="21"/>
        <v>1.9727717438815842</v>
      </c>
      <c r="S13">
        <v>670</v>
      </c>
      <c r="T13">
        <f t="shared" si="4"/>
        <v>270</v>
      </c>
      <c r="U13">
        <v>30</v>
      </c>
      <c r="V13">
        <v>170</v>
      </c>
      <c r="W13">
        <f t="shared" si="5"/>
        <v>0.14000000000000001</v>
      </c>
      <c r="X13">
        <v>31084</v>
      </c>
      <c r="Y13">
        <v>48721</v>
      </c>
      <c r="Z13">
        <f t="shared" si="6"/>
        <v>17637</v>
      </c>
      <c r="AA13">
        <f t="shared" si="7"/>
        <v>40.12235125676105</v>
      </c>
      <c r="AB13">
        <v>110</v>
      </c>
      <c r="AC13">
        <f t="shared" si="8"/>
        <v>830</v>
      </c>
      <c r="AD13">
        <f t="shared" si="22"/>
        <v>0.2782</v>
      </c>
      <c r="AE13">
        <f t="shared" si="23"/>
        <v>33.679651410738629</v>
      </c>
      <c r="AG13">
        <v>699</v>
      </c>
      <c r="AH13">
        <f t="shared" si="9"/>
        <v>240</v>
      </c>
      <c r="AI13">
        <v>6.5000000000000002E-2</v>
      </c>
      <c r="AJ13">
        <v>0.02</v>
      </c>
      <c r="AK13">
        <f t="shared" si="10"/>
        <v>4.4999999999999998E-2</v>
      </c>
      <c r="AL13">
        <v>43029</v>
      </c>
      <c r="AM13">
        <v>32482</v>
      </c>
      <c r="AN13">
        <f t="shared" si="11"/>
        <v>10547</v>
      </c>
      <c r="AO13">
        <f t="shared" si="12"/>
        <v>59.127851907275783</v>
      </c>
      <c r="AP13">
        <v>110</v>
      </c>
      <c r="AQ13">
        <f t="shared" si="24"/>
        <v>829</v>
      </c>
      <c r="AR13">
        <f t="shared" si="25"/>
        <v>0.22</v>
      </c>
      <c r="AS13">
        <f t="shared" si="26"/>
        <v>41.599354963156692</v>
      </c>
      <c r="AU13">
        <v>387</v>
      </c>
      <c r="AV13">
        <f t="shared" si="13"/>
        <v>550.70000000000005</v>
      </c>
      <c r="AW13">
        <v>0.03</v>
      </c>
      <c r="AX13">
        <v>1.8</v>
      </c>
      <c r="AY13">
        <f t="shared" si="14"/>
        <v>1.77</v>
      </c>
      <c r="AZ13">
        <v>16286</v>
      </c>
      <c r="BA13">
        <v>84064</v>
      </c>
      <c r="BB13">
        <f t="shared" si="15"/>
        <v>67778</v>
      </c>
      <c r="BC13">
        <f t="shared" si="16"/>
        <v>9.5851452733996592</v>
      </c>
      <c r="BD13">
        <v>110</v>
      </c>
      <c r="BE13">
        <f t="shared" si="17"/>
        <v>827.7</v>
      </c>
      <c r="BF13">
        <f t="shared" si="27"/>
        <v>0.29649999999999999</v>
      </c>
      <c r="BG13">
        <f t="shared" si="28"/>
        <v>31.866001367109938</v>
      </c>
    </row>
    <row r="14" spans="1:80" x14ac:dyDescent="0.3">
      <c r="A14">
        <v>632</v>
      </c>
      <c r="B14">
        <f t="shared" si="2"/>
        <v>310</v>
      </c>
      <c r="C14">
        <v>0.15</v>
      </c>
      <c r="D14">
        <v>0.03</v>
      </c>
      <c r="E14">
        <f t="shared" si="0"/>
        <v>0.12</v>
      </c>
      <c r="F14">
        <v>37844</v>
      </c>
      <c r="G14">
        <v>27723</v>
      </c>
      <c r="H14">
        <f t="shared" si="1"/>
        <v>10121</v>
      </c>
      <c r="I14">
        <f t="shared" si="3"/>
        <v>20.578597699958557</v>
      </c>
      <c r="J14">
        <v>120</v>
      </c>
      <c r="K14">
        <v>822</v>
      </c>
      <c r="L14">
        <f t="shared" si="18"/>
        <v>0.32499999999999996</v>
      </c>
      <c r="M14">
        <f t="shared" si="19"/>
        <v>29.592294023017608</v>
      </c>
      <c r="N14">
        <v>0</v>
      </c>
      <c r="O14">
        <f t="shared" si="20"/>
        <v>107.11705251834128</v>
      </c>
      <c r="P14">
        <v>1</v>
      </c>
      <c r="Q14">
        <f t="shared" si="21"/>
        <v>2.0457063309849208</v>
      </c>
      <c r="S14">
        <v>640</v>
      </c>
      <c r="T14">
        <f t="shared" si="4"/>
        <v>300</v>
      </c>
      <c r="U14">
        <v>30</v>
      </c>
      <c r="V14">
        <v>180</v>
      </c>
      <c r="W14">
        <f t="shared" si="5"/>
        <v>0.15</v>
      </c>
      <c r="X14">
        <v>30860</v>
      </c>
      <c r="Y14">
        <v>48547</v>
      </c>
      <c r="Z14">
        <f t="shared" si="6"/>
        <v>17687</v>
      </c>
      <c r="AA14">
        <f t="shared" si="7"/>
        <v>37.553689680772088</v>
      </c>
      <c r="AB14">
        <v>120</v>
      </c>
      <c r="AC14">
        <f t="shared" si="8"/>
        <v>820</v>
      </c>
      <c r="AD14">
        <f t="shared" si="22"/>
        <v>0.28339999999999999</v>
      </c>
      <c r="AE14">
        <f t="shared" si="23"/>
        <v>35.350992708506936</v>
      </c>
      <c r="AG14">
        <v>689</v>
      </c>
      <c r="AH14">
        <f t="shared" si="9"/>
        <v>250</v>
      </c>
      <c r="AI14">
        <v>0.06</v>
      </c>
      <c r="AJ14">
        <v>0.02</v>
      </c>
      <c r="AK14">
        <f t="shared" si="10"/>
        <v>3.9999999999999994E-2</v>
      </c>
      <c r="AL14">
        <v>42281</v>
      </c>
      <c r="AM14">
        <v>33122</v>
      </c>
      <c r="AN14">
        <f t="shared" si="11"/>
        <v>9159</v>
      </c>
      <c r="AO14">
        <f t="shared" si="12"/>
        <v>57.764861578750477</v>
      </c>
      <c r="AP14">
        <v>120</v>
      </c>
      <c r="AQ14">
        <f t="shared" si="24"/>
        <v>819</v>
      </c>
      <c r="AR14">
        <f t="shared" si="25"/>
        <v>0.22500000000000001</v>
      </c>
      <c r="AS14">
        <f t="shared" si="26"/>
        <v>43.883659989815961</v>
      </c>
      <c r="AU14">
        <v>337</v>
      </c>
      <c r="AV14">
        <f t="shared" si="13"/>
        <v>600.70000000000005</v>
      </c>
      <c r="AW14">
        <v>0.03</v>
      </c>
      <c r="AX14">
        <v>2.2999999999999998</v>
      </c>
      <c r="AY14">
        <f t="shared" si="14"/>
        <v>2.27</v>
      </c>
      <c r="AZ14">
        <v>16901</v>
      </c>
      <c r="BA14">
        <v>81796</v>
      </c>
      <c r="BB14">
        <f t="shared" si="15"/>
        <v>64895</v>
      </c>
      <c r="BC14">
        <f t="shared" si="16"/>
        <v>7.1559713959630145</v>
      </c>
      <c r="BD14">
        <v>120</v>
      </c>
      <c r="BE14">
        <f t="shared" si="17"/>
        <v>817.7</v>
      </c>
      <c r="BF14">
        <f t="shared" si="27"/>
        <v>0.3</v>
      </c>
      <c r="BG14">
        <f t="shared" si="28"/>
        <v>33.583871232961719</v>
      </c>
    </row>
    <row r="15" spans="1:80" x14ac:dyDescent="0.3">
      <c r="A15">
        <v>612</v>
      </c>
      <c r="B15">
        <f t="shared" si="2"/>
        <v>330</v>
      </c>
      <c r="C15">
        <v>0.18</v>
      </c>
      <c r="D15">
        <v>0.06</v>
      </c>
      <c r="E15">
        <f t="shared" si="0"/>
        <v>0.12</v>
      </c>
      <c r="F15">
        <v>37799</v>
      </c>
      <c r="G15">
        <v>29464</v>
      </c>
      <c r="H15">
        <f t="shared" si="1"/>
        <v>8335</v>
      </c>
      <c r="I15">
        <f t="shared" si="3"/>
        <v>16.947200062163283</v>
      </c>
      <c r="J15">
        <v>130</v>
      </c>
      <c r="K15">
        <v>812</v>
      </c>
      <c r="L15">
        <f t="shared" si="18"/>
        <v>0.33250000000000002</v>
      </c>
      <c r="M15">
        <f t="shared" si="19"/>
        <v>30.520778344313545</v>
      </c>
      <c r="N15">
        <v>0</v>
      </c>
      <c r="O15">
        <f t="shared" si="20"/>
        <v>115.66641408281252</v>
      </c>
      <c r="P15">
        <v>1</v>
      </c>
      <c r="Q15">
        <f t="shared" si="21"/>
        <v>2.1038840807984407</v>
      </c>
      <c r="S15">
        <v>620</v>
      </c>
      <c r="T15">
        <f t="shared" si="4"/>
        <v>320</v>
      </c>
      <c r="U15">
        <v>40</v>
      </c>
      <c r="V15">
        <v>210</v>
      </c>
      <c r="W15">
        <f t="shared" si="5"/>
        <v>0.17</v>
      </c>
      <c r="X15">
        <v>31976</v>
      </c>
      <c r="Y15">
        <v>49142</v>
      </c>
      <c r="Z15">
        <f t="shared" si="6"/>
        <v>17166</v>
      </c>
      <c r="AA15">
        <f t="shared" si="7"/>
        <v>32.159544084894534</v>
      </c>
      <c r="AB15">
        <v>130</v>
      </c>
      <c r="AC15">
        <f t="shared" si="8"/>
        <v>810</v>
      </c>
      <c r="AD15">
        <f t="shared" si="22"/>
        <v>0.28859999999999997</v>
      </c>
      <c r="AE15">
        <f t="shared" si="23"/>
        <v>36.820621951691706</v>
      </c>
      <c r="AG15">
        <v>679</v>
      </c>
      <c r="AH15">
        <f t="shared" si="9"/>
        <v>260</v>
      </c>
      <c r="AI15">
        <v>6.5000000000000002E-2</v>
      </c>
      <c r="AJ15">
        <v>0.02</v>
      </c>
      <c r="AK15">
        <f t="shared" si="10"/>
        <v>4.4999999999999998E-2</v>
      </c>
      <c r="AL15">
        <v>43173</v>
      </c>
      <c r="AM15">
        <v>32696</v>
      </c>
      <c r="AN15">
        <f t="shared" si="11"/>
        <v>10477</v>
      </c>
      <c r="AO15">
        <f t="shared" si="12"/>
        <v>58.735422815258204</v>
      </c>
      <c r="AP15">
        <v>130</v>
      </c>
      <c r="AQ15">
        <f t="shared" si="24"/>
        <v>809</v>
      </c>
      <c r="AR15">
        <f t="shared" si="25"/>
        <v>0.23</v>
      </c>
      <c r="AS15">
        <f t="shared" si="26"/>
        <v>45.931770650302205</v>
      </c>
      <c r="BD15">
        <v>130</v>
      </c>
      <c r="BE15">
        <f t="shared" si="17"/>
        <v>807.7</v>
      </c>
      <c r="BF15">
        <f t="shared" si="27"/>
        <v>0.30349999999999999</v>
      </c>
      <c r="BG15">
        <f t="shared" si="28"/>
        <v>35.136419960336809</v>
      </c>
    </row>
    <row r="16" spans="1:80" x14ac:dyDescent="0.3">
      <c r="A16">
        <v>582</v>
      </c>
      <c r="B16">
        <f t="shared" si="2"/>
        <v>360</v>
      </c>
      <c r="C16">
        <v>0.24</v>
      </c>
      <c r="D16">
        <v>0.04</v>
      </c>
      <c r="E16">
        <f t="shared" si="0"/>
        <v>0.19999999999999998</v>
      </c>
      <c r="F16">
        <v>39571</v>
      </c>
      <c r="G16">
        <v>28307</v>
      </c>
      <c r="H16">
        <f t="shared" si="1"/>
        <v>11264</v>
      </c>
      <c r="I16">
        <f t="shared" si="3"/>
        <v>13.741566514711977</v>
      </c>
      <c r="J16">
        <v>140</v>
      </c>
      <c r="K16">
        <v>802</v>
      </c>
      <c r="L16">
        <f t="shared" si="18"/>
        <v>0.33999999999999997</v>
      </c>
      <c r="M16">
        <f t="shared" si="19"/>
        <v>31.252420280050814</v>
      </c>
      <c r="N16">
        <v>0</v>
      </c>
      <c r="O16">
        <f t="shared" si="20"/>
        <v>124.14352096803475</v>
      </c>
      <c r="P16">
        <v>1</v>
      </c>
      <c r="Q16">
        <f t="shared" si="21"/>
        <v>2.1480308846639091</v>
      </c>
      <c r="S16">
        <v>590</v>
      </c>
      <c r="T16">
        <f t="shared" si="4"/>
        <v>350</v>
      </c>
      <c r="U16">
        <v>60</v>
      </c>
      <c r="V16">
        <v>220</v>
      </c>
      <c r="W16">
        <f t="shared" si="5"/>
        <v>0.16</v>
      </c>
      <c r="X16">
        <v>34612</v>
      </c>
      <c r="Y16">
        <v>48978</v>
      </c>
      <c r="Z16">
        <f t="shared" si="6"/>
        <v>14366</v>
      </c>
      <c r="AA16">
        <f t="shared" si="7"/>
        <v>28.596018930957676</v>
      </c>
      <c r="AB16">
        <v>140</v>
      </c>
      <c r="AC16">
        <f t="shared" si="8"/>
        <v>800</v>
      </c>
      <c r="AD16">
        <f t="shared" si="22"/>
        <v>0.29380000000000001</v>
      </c>
      <c r="AE16">
        <f t="shared" si="23"/>
        <v>38.093300068121472</v>
      </c>
      <c r="AG16">
        <v>639</v>
      </c>
      <c r="AH16">
        <f t="shared" si="9"/>
        <v>300</v>
      </c>
      <c r="AI16">
        <v>7.0000000000000007E-2</v>
      </c>
      <c r="AJ16">
        <v>0.02</v>
      </c>
      <c r="AK16">
        <f t="shared" si="10"/>
        <v>0.05</v>
      </c>
      <c r="AL16">
        <v>43056</v>
      </c>
      <c r="AM16">
        <v>32613</v>
      </c>
      <c r="AN16">
        <f t="shared" si="11"/>
        <v>10443</v>
      </c>
      <c r="AO16">
        <f t="shared" si="12"/>
        <v>52.690332959221848</v>
      </c>
      <c r="AP16">
        <v>140</v>
      </c>
      <c r="AQ16">
        <f t="shared" si="24"/>
        <v>799</v>
      </c>
      <c r="AR16">
        <f t="shared" si="25"/>
        <v>0.23500000000000001</v>
      </c>
      <c r="AS16">
        <f t="shared" si="26"/>
        <v>47.747706983042427</v>
      </c>
      <c r="BD16">
        <v>140</v>
      </c>
      <c r="BE16">
        <f t="shared" si="17"/>
        <v>797.7</v>
      </c>
      <c r="BF16">
        <f t="shared" si="27"/>
        <v>0.307</v>
      </c>
      <c r="BG16">
        <f t="shared" si="28"/>
        <v>36.525820447774628</v>
      </c>
    </row>
    <row r="17" spans="1:59" x14ac:dyDescent="0.3">
      <c r="A17">
        <v>562</v>
      </c>
      <c r="B17">
        <f t="shared" si="2"/>
        <v>380</v>
      </c>
      <c r="C17">
        <v>0.3</v>
      </c>
      <c r="D17">
        <v>0.05</v>
      </c>
      <c r="E17">
        <f t="shared" si="0"/>
        <v>0.25</v>
      </c>
      <c r="F17">
        <v>40257</v>
      </c>
      <c r="G17">
        <v>27744</v>
      </c>
      <c r="H17">
        <f t="shared" si="1"/>
        <v>12513</v>
      </c>
      <c r="I17">
        <f t="shared" si="3"/>
        <v>12.212231661831744</v>
      </c>
      <c r="J17">
        <v>150</v>
      </c>
      <c r="K17">
        <v>792</v>
      </c>
      <c r="L17">
        <f t="shared" si="18"/>
        <v>0.34749999999999998</v>
      </c>
      <c r="M17">
        <f t="shared" si="19"/>
        <v>31.796401662655686</v>
      </c>
      <c r="N17">
        <v>0</v>
      </c>
      <c r="O17">
        <f t="shared" si="20"/>
        <v>132.54489034901664</v>
      </c>
      <c r="P17">
        <v>1</v>
      </c>
      <c r="Q17">
        <f t="shared" si="21"/>
        <v>2.178880682973698</v>
      </c>
      <c r="S17">
        <v>570</v>
      </c>
      <c r="T17">
        <f t="shared" si="4"/>
        <v>370</v>
      </c>
      <c r="U17">
        <v>40</v>
      </c>
      <c r="V17">
        <v>240</v>
      </c>
      <c r="W17">
        <f t="shared" si="5"/>
        <v>0.2</v>
      </c>
      <c r="X17">
        <v>31730</v>
      </c>
      <c r="Y17">
        <v>47913</v>
      </c>
      <c r="Z17">
        <f t="shared" si="6"/>
        <v>16183</v>
      </c>
      <c r="AA17">
        <f t="shared" si="7"/>
        <v>25.770256124721598</v>
      </c>
      <c r="AB17">
        <v>150</v>
      </c>
      <c r="AC17">
        <f t="shared" si="8"/>
        <v>790</v>
      </c>
      <c r="AD17">
        <f t="shared" si="22"/>
        <v>0.29899999999999999</v>
      </c>
      <c r="AE17">
        <f t="shared" si="23"/>
        <v>39.174031188612908</v>
      </c>
      <c r="AG17">
        <v>589</v>
      </c>
      <c r="AH17">
        <f t="shared" si="9"/>
        <v>350</v>
      </c>
      <c r="AI17">
        <v>0.08</v>
      </c>
      <c r="AJ17">
        <v>0.02</v>
      </c>
      <c r="AK17">
        <f t="shared" si="10"/>
        <v>0.06</v>
      </c>
      <c r="AL17">
        <v>42603</v>
      </c>
      <c r="AM17">
        <v>32462</v>
      </c>
      <c r="AN17">
        <f t="shared" si="11"/>
        <v>10141</v>
      </c>
      <c r="AO17">
        <f t="shared" si="12"/>
        <v>42.638822380180407</v>
      </c>
      <c r="AP17">
        <v>150</v>
      </c>
      <c r="AQ17">
        <f t="shared" si="24"/>
        <v>789</v>
      </c>
      <c r="AR17">
        <f t="shared" si="25"/>
        <v>0.24</v>
      </c>
      <c r="AS17">
        <f t="shared" si="26"/>
        <v>49.335774772488904</v>
      </c>
      <c r="BD17">
        <v>150</v>
      </c>
      <c r="BE17">
        <f t="shared" si="17"/>
        <v>787.7</v>
      </c>
      <c r="BF17">
        <f t="shared" si="27"/>
        <v>0.3105</v>
      </c>
      <c r="BG17">
        <f t="shared" si="28"/>
        <v>37.754441593823557</v>
      </c>
    </row>
    <row r="18" spans="1:59" x14ac:dyDescent="0.3">
      <c r="A18">
        <v>532</v>
      </c>
      <c r="B18">
        <f t="shared" si="2"/>
        <v>410</v>
      </c>
      <c r="C18">
        <v>0.4</v>
      </c>
      <c r="D18">
        <v>0.05</v>
      </c>
      <c r="E18">
        <f t="shared" si="0"/>
        <v>0.35000000000000003</v>
      </c>
      <c r="F18">
        <v>40076</v>
      </c>
      <c r="G18">
        <v>28689</v>
      </c>
      <c r="H18">
        <f t="shared" si="1"/>
        <v>11387</v>
      </c>
      <c r="I18">
        <f t="shared" si="3"/>
        <v>7.9380690900479536</v>
      </c>
      <c r="J18">
        <v>160</v>
      </c>
      <c r="K18">
        <v>782</v>
      </c>
      <c r="L18">
        <f t="shared" si="18"/>
        <v>0.35499999999999998</v>
      </c>
      <c r="M18">
        <f t="shared" si="19"/>
        <v>32.16204819807426</v>
      </c>
      <c r="N18">
        <v>0</v>
      </c>
      <c r="O18">
        <f t="shared" si="20"/>
        <v>140.86691220301131</v>
      </c>
      <c r="P18">
        <v>1</v>
      </c>
      <c r="Q18">
        <f t="shared" si="21"/>
        <v>2.1971742349758583</v>
      </c>
      <c r="S18">
        <v>540</v>
      </c>
      <c r="T18">
        <f t="shared" si="4"/>
        <v>400</v>
      </c>
      <c r="U18">
        <v>50</v>
      </c>
      <c r="V18">
        <v>300</v>
      </c>
      <c r="W18">
        <f t="shared" si="5"/>
        <v>0.25</v>
      </c>
      <c r="X18">
        <v>32138</v>
      </c>
      <c r="Y18">
        <v>49200</v>
      </c>
      <c r="Z18">
        <f t="shared" si="6"/>
        <v>17062</v>
      </c>
      <c r="AA18">
        <f t="shared" si="7"/>
        <v>21.736000000000001</v>
      </c>
      <c r="AB18">
        <v>160</v>
      </c>
      <c r="AC18">
        <f t="shared" si="8"/>
        <v>780</v>
      </c>
      <c r="AD18">
        <f t="shared" si="22"/>
        <v>0.30420000000000003</v>
      </c>
      <c r="AE18">
        <f t="shared" si="23"/>
        <v>40.068063576063274</v>
      </c>
      <c r="AG18">
        <v>539</v>
      </c>
      <c r="AH18">
        <f t="shared" si="9"/>
        <v>400</v>
      </c>
      <c r="AI18">
        <v>0.12</v>
      </c>
      <c r="AJ18">
        <v>0.04</v>
      </c>
      <c r="AK18">
        <f t="shared" si="10"/>
        <v>7.9999999999999988E-2</v>
      </c>
      <c r="AL18">
        <v>43777</v>
      </c>
      <c r="AM18">
        <v>35112</v>
      </c>
      <c r="AN18">
        <f t="shared" si="11"/>
        <v>8665</v>
      </c>
      <c r="AO18">
        <f t="shared" si="12"/>
        <v>27.324627447312636</v>
      </c>
      <c r="AP18">
        <v>160</v>
      </c>
      <c r="AQ18">
        <f t="shared" si="24"/>
        <v>779</v>
      </c>
      <c r="AR18">
        <f t="shared" si="25"/>
        <v>0.245</v>
      </c>
      <c r="AS18">
        <f t="shared" si="26"/>
        <v>50.700571061238179</v>
      </c>
      <c r="BD18">
        <v>160</v>
      </c>
      <c r="BE18">
        <f t="shared" si="17"/>
        <v>777.7</v>
      </c>
      <c r="BF18">
        <f t="shared" si="27"/>
        <v>0.314</v>
      </c>
      <c r="BG18">
        <f t="shared" si="28"/>
        <v>38.824853791448348</v>
      </c>
    </row>
    <row r="19" spans="1:59" x14ac:dyDescent="0.3">
      <c r="A19">
        <v>512</v>
      </c>
      <c r="B19">
        <f t="shared" si="2"/>
        <v>430</v>
      </c>
      <c r="C19">
        <v>0.35</v>
      </c>
      <c r="D19">
        <v>0.06</v>
      </c>
      <c r="E19">
        <f t="shared" si="0"/>
        <v>0.28999999999999998</v>
      </c>
      <c r="F19">
        <v>40079</v>
      </c>
      <c r="G19">
        <v>29445</v>
      </c>
      <c r="H19">
        <f t="shared" si="1"/>
        <v>10634</v>
      </c>
      <c r="I19">
        <f t="shared" si="3"/>
        <v>8.9468932649299049</v>
      </c>
      <c r="J19">
        <v>170</v>
      </c>
      <c r="K19">
        <v>772</v>
      </c>
      <c r="L19">
        <f t="shared" si="18"/>
        <v>0.36249999999999999</v>
      </c>
      <c r="M19">
        <f t="shared" si="19"/>
        <v>32.358814879098766</v>
      </c>
      <c r="N19">
        <v>0</v>
      </c>
      <c r="O19">
        <f t="shared" si="20"/>
        <v>149.10584519621256</v>
      </c>
      <c r="P19">
        <v>1</v>
      </c>
      <c r="Q19">
        <f t="shared" si="21"/>
        <v>2.2036577984622436</v>
      </c>
      <c r="S19">
        <v>520</v>
      </c>
      <c r="T19">
        <f t="shared" si="4"/>
        <v>420</v>
      </c>
      <c r="U19">
        <v>60</v>
      </c>
      <c r="V19">
        <v>320</v>
      </c>
      <c r="W19">
        <f t="shared" si="5"/>
        <v>0.26</v>
      </c>
      <c r="X19">
        <v>32837</v>
      </c>
      <c r="Y19">
        <v>49333</v>
      </c>
      <c r="Z19">
        <f t="shared" si="6"/>
        <v>16496</v>
      </c>
      <c r="AA19">
        <f t="shared" si="7"/>
        <v>20.206681514476614</v>
      </c>
      <c r="AB19">
        <v>170</v>
      </c>
      <c r="AC19">
        <f t="shared" si="8"/>
        <v>770</v>
      </c>
      <c r="AD19">
        <f t="shared" si="22"/>
        <v>0.30940000000000001</v>
      </c>
      <c r="AE19">
        <f t="shared" si="23"/>
        <v>40.780889819654739</v>
      </c>
      <c r="AG19">
        <v>489</v>
      </c>
      <c r="AH19">
        <f t="shared" si="9"/>
        <v>450</v>
      </c>
      <c r="AI19">
        <v>0.18</v>
      </c>
      <c r="AJ19">
        <v>0.06</v>
      </c>
      <c r="AK19">
        <f t="shared" si="10"/>
        <v>0.12</v>
      </c>
      <c r="AL19">
        <v>44136</v>
      </c>
      <c r="AM19">
        <v>35001</v>
      </c>
      <c r="AN19">
        <f t="shared" si="11"/>
        <v>9135</v>
      </c>
      <c r="AO19">
        <f t="shared" si="12"/>
        <v>19.204498690609803</v>
      </c>
      <c r="AP19">
        <v>170</v>
      </c>
      <c r="AQ19">
        <f t="shared" si="24"/>
        <v>769</v>
      </c>
      <c r="AR19">
        <f t="shared" si="25"/>
        <v>0.25</v>
      </c>
      <c r="AS19">
        <f t="shared" si="26"/>
        <v>51.846989133547382</v>
      </c>
      <c r="BD19">
        <v>170</v>
      </c>
      <c r="BE19">
        <f t="shared" si="17"/>
        <v>767.7</v>
      </c>
      <c r="BF19">
        <f t="shared" si="27"/>
        <v>0.3175</v>
      </c>
      <c r="BG19">
        <f t="shared" si="28"/>
        <v>39.739834203084641</v>
      </c>
    </row>
    <row r="20" spans="1:59" x14ac:dyDescent="0.3">
      <c r="A20">
        <v>482</v>
      </c>
      <c r="B20">
        <f t="shared" si="2"/>
        <v>460</v>
      </c>
      <c r="C20">
        <v>0.45</v>
      </c>
      <c r="D20">
        <v>0.05</v>
      </c>
      <c r="E20">
        <f t="shared" si="0"/>
        <v>0.4</v>
      </c>
      <c r="F20">
        <v>40078</v>
      </c>
      <c r="G20">
        <v>27272</v>
      </c>
      <c r="H20">
        <f t="shared" si="1"/>
        <v>12806</v>
      </c>
      <c r="I20">
        <f t="shared" si="3"/>
        <v>7.8113681102362182</v>
      </c>
      <c r="J20">
        <v>180</v>
      </c>
      <c r="K20">
        <v>762</v>
      </c>
      <c r="L20">
        <f t="shared" si="18"/>
        <v>0.37</v>
      </c>
      <c r="M20">
        <f t="shared" si="19"/>
        <v>32.39627010661993</v>
      </c>
      <c r="N20">
        <v>0</v>
      </c>
      <c r="O20">
        <f t="shared" si="20"/>
        <v>157.25781251312947</v>
      </c>
      <c r="P20">
        <v>1</v>
      </c>
      <c r="Q20">
        <f t="shared" si="21"/>
        <v>2.1990817184422733</v>
      </c>
      <c r="S20">
        <v>490</v>
      </c>
      <c r="T20">
        <f t="shared" si="4"/>
        <v>450</v>
      </c>
      <c r="U20">
        <v>100</v>
      </c>
      <c r="V20">
        <v>450</v>
      </c>
      <c r="W20">
        <f t="shared" si="5"/>
        <v>0.35</v>
      </c>
      <c r="X20">
        <v>33914</v>
      </c>
      <c r="Y20">
        <v>49959</v>
      </c>
      <c r="Z20">
        <f t="shared" si="6"/>
        <v>16045</v>
      </c>
      <c r="AA20">
        <f t="shared" si="7"/>
        <v>14.600286350620426</v>
      </c>
      <c r="AB20">
        <v>180</v>
      </c>
      <c r="AC20">
        <f t="shared" si="8"/>
        <v>760</v>
      </c>
      <c r="AD20">
        <f t="shared" si="22"/>
        <v>0.31459999999999999</v>
      </c>
      <c r="AE20">
        <f t="shared" si="23"/>
        <v>41.318246218486159</v>
      </c>
      <c r="AG20">
        <v>439</v>
      </c>
      <c r="AH20">
        <f t="shared" si="9"/>
        <v>500</v>
      </c>
      <c r="AI20">
        <v>0.24</v>
      </c>
      <c r="AJ20">
        <v>0.08</v>
      </c>
      <c r="AK20">
        <f t="shared" si="10"/>
        <v>0.15999999999999998</v>
      </c>
      <c r="AL20">
        <v>43296</v>
      </c>
      <c r="AM20">
        <v>35119</v>
      </c>
      <c r="AN20">
        <f t="shared" si="11"/>
        <v>8177</v>
      </c>
      <c r="AO20">
        <f t="shared" si="12"/>
        <v>12.892872396807586</v>
      </c>
      <c r="AP20">
        <v>180</v>
      </c>
      <c r="AQ20">
        <f t="shared" si="24"/>
        <v>759</v>
      </c>
      <c r="AR20">
        <f t="shared" si="25"/>
        <v>0.255</v>
      </c>
      <c r="AS20">
        <f t="shared" si="26"/>
        <v>52.780222889150878</v>
      </c>
      <c r="BD20">
        <v>180</v>
      </c>
      <c r="BE20">
        <f t="shared" si="17"/>
        <v>757.7</v>
      </c>
      <c r="BF20">
        <f t="shared" si="27"/>
        <v>0.32100000000000001</v>
      </c>
      <c r="BG20">
        <f t="shared" si="28"/>
        <v>40.502371766012317</v>
      </c>
    </row>
    <row r="21" spans="1:59" x14ac:dyDescent="0.3">
      <c r="A21">
        <v>462</v>
      </c>
      <c r="B21">
        <f t="shared" si="2"/>
        <v>480</v>
      </c>
      <c r="C21">
        <v>0.45</v>
      </c>
      <c r="D21">
        <v>0.08</v>
      </c>
      <c r="E21">
        <f t="shared" si="0"/>
        <v>0.37</v>
      </c>
      <c r="F21">
        <v>39497</v>
      </c>
      <c r="G21">
        <v>29568</v>
      </c>
      <c r="H21">
        <f t="shared" si="1"/>
        <v>9929</v>
      </c>
      <c r="I21">
        <f t="shared" si="3"/>
        <v>6.5475283094947416</v>
      </c>
      <c r="J21">
        <v>190</v>
      </c>
      <c r="K21">
        <v>752</v>
      </c>
      <c r="L21">
        <f t="shared" si="18"/>
        <v>0.3775</v>
      </c>
      <c r="M21">
        <f t="shared" si="19"/>
        <v>32.28407848746258</v>
      </c>
      <c r="N21">
        <v>0</v>
      </c>
      <c r="O21">
        <f t="shared" si="20"/>
        <v>165.3187976395705</v>
      </c>
      <c r="P21">
        <v>1</v>
      </c>
      <c r="Q21">
        <f t="shared" si="21"/>
        <v>2.1841989244584674</v>
      </c>
      <c r="S21">
        <v>470</v>
      </c>
      <c r="T21">
        <f t="shared" si="4"/>
        <v>470</v>
      </c>
      <c r="U21">
        <v>50</v>
      </c>
      <c r="V21">
        <v>600</v>
      </c>
      <c r="W21">
        <f t="shared" si="5"/>
        <v>0.55000000000000004</v>
      </c>
      <c r="X21">
        <v>30676</v>
      </c>
      <c r="Y21">
        <v>48714</v>
      </c>
      <c r="Z21">
        <f t="shared" si="6"/>
        <v>18038</v>
      </c>
      <c r="AA21">
        <f t="shared" si="7"/>
        <v>10.445167037861914</v>
      </c>
      <c r="AB21">
        <v>190</v>
      </c>
      <c r="AC21">
        <f t="shared" si="8"/>
        <v>750</v>
      </c>
      <c r="AD21">
        <f t="shared" si="22"/>
        <v>0.31979999999999997</v>
      </c>
      <c r="AE21">
        <f t="shared" si="23"/>
        <v>41.68611127483797</v>
      </c>
      <c r="AG21">
        <v>389</v>
      </c>
      <c r="AH21">
        <f t="shared" si="9"/>
        <v>550</v>
      </c>
      <c r="AI21">
        <v>0.35</v>
      </c>
      <c r="AJ21">
        <v>0.1</v>
      </c>
      <c r="AK21">
        <f t="shared" si="10"/>
        <v>0.24999999999999997</v>
      </c>
      <c r="AL21">
        <v>43952</v>
      </c>
      <c r="AM21">
        <v>35131</v>
      </c>
      <c r="AN21">
        <f t="shared" si="11"/>
        <v>8821</v>
      </c>
      <c r="AO21">
        <f t="shared" si="12"/>
        <v>8.9013009103379499</v>
      </c>
      <c r="AP21">
        <v>190</v>
      </c>
      <c r="AQ21">
        <f t="shared" si="24"/>
        <v>749</v>
      </c>
      <c r="AR21">
        <f t="shared" si="25"/>
        <v>0.26</v>
      </c>
      <c r="AS21">
        <f t="shared" si="26"/>
        <v>53.505770519645502</v>
      </c>
      <c r="BD21">
        <v>190</v>
      </c>
      <c r="BE21">
        <f t="shared" si="17"/>
        <v>747.7</v>
      </c>
      <c r="BF21">
        <f t="shared" si="27"/>
        <v>0.32450000000000001</v>
      </c>
      <c r="BG21">
        <f t="shared" si="28"/>
        <v>41.115671872679485</v>
      </c>
    </row>
    <row r="22" spans="1:59" x14ac:dyDescent="0.3">
      <c r="A22">
        <v>432</v>
      </c>
      <c r="B22">
        <f t="shared" si="2"/>
        <v>510</v>
      </c>
      <c r="C22">
        <v>1.6</v>
      </c>
      <c r="D22">
        <v>0.1</v>
      </c>
      <c r="E22">
        <f t="shared" si="0"/>
        <v>1.5</v>
      </c>
      <c r="F22">
        <v>39375</v>
      </c>
      <c r="G22">
        <v>29284</v>
      </c>
      <c r="H22">
        <f t="shared" si="1"/>
        <v>10091</v>
      </c>
      <c r="I22">
        <f t="shared" si="3"/>
        <v>1.6414079983423124</v>
      </c>
      <c r="J22">
        <v>200</v>
      </c>
      <c r="K22">
        <v>742</v>
      </c>
      <c r="L22">
        <f t="shared" si="18"/>
        <v>0.38500000000000001</v>
      </c>
      <c r="M22">
        <f t="shared" si="19"/>
        <v>32.031982283542249</v>
      </c>
      <c r="N22">
        <v>0</v>
      </c>
      <c r="O22">
        <f t="shared" si="20"/>
        <v>173.28464011221038</v>
      </c>
      <c r="P22">
        <v>1</v>
      </c>
      <c r="Q22">
        <f t="shared" si="21"/>
        <v>2.1597633368359577</v>
      </c>
      <c r="S22">
        <v>440</v>
      </c>
      <c r="T22">
        <f t="shared" si="4"/>
        <v>500</v>
      </c>
      <c r="U22">
        <v>80</v>
      </c>
      <c r="V22">
        <v>800</v>
      </c>
      <c r="W22">
        <f t="shared" si="5"/>
        <v>0.72</v>
      </c>
      <c r="X22">
        <v>32242</v>
      </c>
      <c r="Y22">
        <v>49881</v>
      </c>
      <c r="Z22">
        <f t="shared" si="6"/>
        <v>17639</v>
      </c>
      <c r="AA22">
        <f t="shared" si="7"/>
        <v>7.8024529819351649</v>
      </c>
      <c r="AB22">
        <v>200</v>
      </c>
      <c r="AC22">
        <f t="shared" si="8"/>
        <v>740</v>
      </c>
      <c r="AD22">
        <f t="shared" si="22"/>
        <v>0.32500000000000001</v>
      </c>
      <c r="AE22">
        <f t="shared" si="23"/>
        <v>41.890703213280851</v>
      </c>
      <c r="AG22">
        <v>339</v>
      </c>
      <c r="AH22">
        <f t="shared" si="9"/>
        <v>600</v>
      </c>
      <c r="AI22">
        <v>1</v>
      </c>
      <c r="AJ22">
        <v>0.1</v>
      </c>
      <c r="AK22">
        <f t="shared" si="10"/>
        <v>0.9</v>
      </c>
      <c r="AL22">
        <v>43415</v>
      </c>
      <c r="AM22">
        <v>33151</v>
      </c>
      <c r="AN22">
        <f t="shared" si="11"/>
        <v>10264</v>
      </c>
      <c r="AO22">
        <f t="shared" si="12"/>
        <v>2.8770658574773802</v>
      </c>
      <c r="AP22">
        <v>200</v>
      </c>
      <c r="AQ22">
        <f t="shared" si="24"/>
        <v>739</v>
      </c>
      <c r="AR22">
        <f t="shared" si="25"/>
        <v>0.26500000000000001</v>
      </c>
      <c r="AS22">
        <f t="shared" si="26"/>
        <v>54.029437392831049</v>
      </c>
      <c r="BD22">
        <v>200</v>
      </c>
      <c r="BE22">
        <f t="shared" si="17"/>
        <v>737.7</v>
      </c>
      <c r="BF22">
        <f t="shared" si="27"/>
        <v>0.32800000000000001</v>
      </c>
      <c r="BG22">
        <f t="shared" si="28"/>
        <v>41.583160665259221</v>
      </c>
    </row>
    <row r="23" spans="1:59" x14ac:dyDescent="0.3">
      <c r="A23">
        <v>383</v>
      </c>
      <c r="B23">
        <f t="shared" si="2"/>
        <v>559</v>
      </c>
      <c r="C23">
        <v>1.9</v>
      </c>
      <c r="D23">
        <v>0.1</v>
      </c>
      <c r="E23">
        <f t="shared" si="0"/>
        <v>1.7999999999999998</v>
      </c>
      <c r="F23">
        <v>40253</v>
      </c>
      <c r="G23">
        <v>28017</v>
      </c>
      <c r="H23">
        <f t="shared" si="1"/>
        <v>12236</v>
      </c>
      <c r="I23">
        <f t="shared" si="3"/>
        <v>1.6585958005249344</v>
      </c>
      <c r="J23">
        <v>210</v>
      </c>
      <c r="K23">
        <v>732</v>
      </c>
      <c r="L23">
        <f t="shared" si="18"/>
        <v>0.39249999999999996</v>
      </c>
      <c r="M23">
        <f t="shared" si="19"/>
        <v>31.649781494313768</v>
      </c>
      <c r="N23">
        <v>0</v>
      </c>
      <c r="O23">
        <f t="shared" si="20"/>
        <v>181.1510312500285</v>
      </c>
      <c r="P23">
        <v>1</v>
      </c>
      <c r="Q23">
        <f t="shared" si="21"/>
        <v>2.1265281828828915</v>
      </c>
      <c r="S23">
        <v>420</v>
      </c>
      <c r="T23">
        <f t="shared" si="4"/>
        <v>520</v>
      </c>
      <c r="U23">
        <v>150</v>
      </c>
      <c r="V23">
        <v>1000</v>
      </c>
      <c r="W23">
        <f t="shared" si="5"/>
        <v>0.85</v>
      </c>
      <c r="X23">
        <v>32542</v>
      </c>
      <c r="Y23">
        <v>48198</v>
      </c>
      <c r="Z23">
        <f t="shared" si="6"/>
        <v>15656</v>
      </c>
      <c r="AA23">
        <f t="shared" si="7"/>
        <v>5.8661286519061964</v>
      </c>
      <c r="AB23">
        <v>210</v>
      </c>
      <c r="AC23">
        <f t="shared" si="8"/>
        <v>730</v>
      </c>
      <c r="AD23">
        <f t="shared" si="22"/>
        <v>0.33019999999999999</v>
      </c>
      <c r="AE23">
        <f t="shared" si="23"/>
        <v>41.938476438029305</v>
      </c>
      <c r="AP23">
        <v>210</v>
      </c>
      <c r="AQ23">
        <f t="shared" si="24"/>
        <v>729</v>
      </c>
      <c r="AR23">
        <f t="shared" si="25"/>
        <v>0.27</v>
      </c>
      <c r="AS23">
        <f t="shared" si="26"/>
        <v>54.357338043306278</v>
      </c>
      <c r="BD23">
        <v>210</v>
      </c>
      <c r="BE23">
        <f t="shared" si="17"/>
        <v>727.7</v>
      </c>
      <c r="BF23">
        <f t="shared" si="27"/>
        <v>0.33150000000000002</v>
      </c>
      <c r="BG23">
        <f t="shared" si="28"/>
        <v>41.908488878063565</v>
      </c>
    </row>
    <row r="24" spans="1:59" x14ac:dyDescent="0.3">
      <c r="A24">
        <v>332</v>
      </c>
      <c r="B24">
        <f t="shared" si="2"/>
        <v>610</v>
      </c>
      <c r="C24">
        <v>2</v>
      </c>
      <c r="D24">
        <v>0.14000000000000001</v>
      </c>
      <c r="E24">
        <f t="shared" si="0"/>
        <v>1.8599999999999999</v>
      </c>
      <c r="F24">
        <v>31971</v>
      </c>
      <c r="G24">
        <v>27386</v>
      </c>
      <c r="H24">
        <f t="shared" si="1"/>
        <v>4585</v>
      </c>
      <c r="I24">
        <f t="shared" si="3"/>
        <v>0.60145064369076107</v>
      </c>
      <c r="J24">
        <v>220</v>
      </c>
      <c r="K24">
        <v>722</v>
      </c>
      <c r="L24">
        <f t="shared" si="18"/>
        <v>0.4</v>
      </c>
      <c r="M24">
        <f t="shared" si="19"/>
        <v>31.147312562979408</v>
      </c>
      <c r="N24">
        <v>0</v>
      </c>
      <c r="O24">
        <f t="shared" si="20"/>
        <v>188.91350988552244</v>
      </c>
      <c r="P24">
        <v>1</v>
      </c>
      <c r="Q24">
        <f t="shared" si="21"/>
        <v>2.0852442248781751</v>
      </c>
      <c r="S24">
        <v>390</v>
      </c>
      <c r="T24">
        <f t="shared" si="4"/>
        <v>550</v>
      </c>
      <c r="U24">
        <v>160</v>
      </c>
      <c r="V24">
        <v>1600</v>
      </c>
      <c r="W24">
        <f t="shared" si="5"/>
        <v>1.44</v>
      </c>
      <c r="X24">
        <v>32260</v>
      </c>
      <c r="Y24">
        <v>49061</v>
      </c>
      <c r="Z24">
        <f t="shared" si="6"/>
        <v>16801</v>
      </c>
      <c r="AA24">
        <f t="shared" si="7"/>
        <v>3.715885609997525</v>
      </c>
      <c r="AB24">
        <v>220</v>
      </c>
      <c r="AC24">
        <f t="shared" si="8"/>
        <v>720</v>
      </c>
      <c r="AD24">
        <f t="shared" si="22"/>
        <v>0.33539999999999998</v>
      </c>
      <c r="AE24">
        <f t="shared" si="23"/>
        <v>41.836116837408383</v>
      </c>
      <c r="AP24">
        <v>220</v>
      </c>
      <c r="AQ24">
        <f t="shared" si="24"/>
        <v>719</v>
      </c>
      <c r="AR24">
        <f t="shared" si="25"/>
        <v>0.27500000000000002</v>
      </c>
      <c r="AS24">
        <f t="shared" si="26"/>
        <v>54.495897160375584</v>
      </c>
      <c r="BD24">
        <v>220</v>
      </c>
      <c r="BE24">
        <f t="shared" si="17"/>
        <v>717.7</v>
      </c>
      <c r="BF24">
        <f t="shared" si="27"/>
        <v>0.33500000000000002</v>
      </c>
      <c r="BG24">
        <f t="shared" si="28"/>
        <v>42.095535155491504</v>
      </c>
    </row>
    <row r="25" spans="1:59" x14ac:dyDescent="0.3">
      <c r="J25">
        <v>230</v>
      </c>
      <c r="K25">
        <v>712</v>
      </c>
      <c r="L25">
        <f t="shared" si="18"/>
        <v>0.40749999999999997</v>
      </c>
      <c r="M25">
        <f t="shared" si="19"/>
        <v>30.534425706794469</v>
      </c>
      <c r="N25">
        <v>0</v>
      </c>
      <c r="O25">
        <f t="shared" si="20"/>
        <v>196.56745811655446</v>
      </c>
      <c r="P25">
        <v>1</v>
      </c>
      <c r="Q25">
        <f t="shared" si="21"/>
        <v>2.036657902602609</v>
      </c>
      <c r="S25">
        <v>370</v>
      </c>
      <c r="T25">
        <f t="shared" si="4"/>
        <v>570</v>
      </c>
      <c r="U25">
        <v>150</v>
      </c>
      <c r="V25">
        <v>1000</v>
      </c>
      <c r="W25">
        <f t="shared" si="5"/>
        <v>0.85</v>
      </c>
      <c r="X25">
        <v>31473</v>
      </c>
      <c r="Y25">
        <v>39668</v>
      </c>
      <c r="Z25">
        <f t="shared" si="6"/>
        <v>8195</v>
      </c>
      <c r="AA25">
        <f t="shared" si="7"/>
        <v>3.07057513428534</v>
      </c>
      <c r="AB25">
        <v>230</v>
      </c>
      <c r="AC25">
        <f t="shared" si="8"/>
        <v>710</v>
      </c>
      <c r="AD25">
        <f t="shared" si="22"/>
        <v>0.34060000000000001</v>
      </c>
      <c r="AE25">
        <f t="shared" si="23"/>
        <v>41.59053584114217</v>
      </c>
      <c r="AP25">
        <v>230</v>
      </c>
      <c r="AQ25">
        <f t="shared" si="24"/>
        <v>709</v>
      </c>
      <c r="AR25">
        <f t="shared" si="25"/>
        <v>0.28000000000000003</v>
      </c>
      <c r="AS25">
        <f t="shared" si="26"/>
        <v>54.45184945699156</v>
      </c>
      <c r="BD25">
        <v>230</v>
      </c>
      <c r="BE25">
        <f t="shared" si="17"/>
        <v>707.7</v>
      </c>
      <c r="BF25">
        <f t="shared" si="27"/>
        <v>0.33850000000000002</v>
      </c>
      <c r="BG25">
        <f t="shared" si="28"/>
        <v>42.148408766964671</v>
      </c>
    </row>
    <row r="26" spans="1:59" x14ac:dyDescent="0.3">
      <c r="J26">
        <v>240</v>
      </c>
      <c r="K26">
        <v>702</v>
      </c>
      <c r="L26">
        <f t="shared" si="18"/>
        <v>0.41499999999999998</v>
      </c>
      <c r="M26">
        <f t="shared" si="19"/>
        <v>29.820960883169366</v>
      </c>
      <c r="N26">
        <v>0</v>
      </c>
      <c r="O26">
        <f t="shared" si="20"/>
        <v>204.10809710302055</v>
      </c>
      <c r="P26">
        <v>1</v>
      </c>
      <c r="Q26">
        <f t="shared" si="21"/>
        <v>1.9815093941946773</v>
      </c>
      <c r="S26">
        <v>340</v>
      </c>
      <c r="T26">
        <f t="shared" si="4"/>
        <v>600</v>
      </c>
      <c r="U26">
        <v>160</v>
      </c>
      <c r="V26">
        <v>2000</v>
      </c>
      <c r="W26">
        <f t="shared" si="5"/>
        <v>1.84</v>
      </c>
      <c r="X26">
        <v>30612</v>
      </c>
      <c r="Y26">
        <v>39770</v>
      </c>
      <c r="Z26">
        <f t="shared" si="6"/>
        <v>9158</v>
      </c>
      <c r="AA26">
        <f t="shared" si="7"/>
        <v>1.5851578386753169</v>
      </c>
      <c r="AB26">
        <v>240</v>
      </c>
      <c r="AC26">
        <f t="shared" si="8"/>
        <v>700</v>
      </c>
      <c r="AD26">
        <f t="shared" si="22"/>
        <v>0.3458</v>
      </c>
      <c r="AE26">
        <f t="shared" si="23"/>
        <v>41.208863133505133</v>
      </c>
      <c r="AP26">
        <v>240</v>
      </c>
      <c r="AQ26">
        <f t="shared" si="24"/>
        <v>699</v>
      </c>
      <c r="AR26">
        <f t="shared" si="25"/>
        <v>0.28500000000000003</v>
      </c>
      <c r="AS26">
        <f t="shared" si="26"/>
        <v>54.232238296116478</v>
      </c>
      <c r="BD26">
        <v>240</v>
      </c>
      <c r="BE26">
        <f t="shared" si="17"/>
        <v>697.7</v>
      </c>
      <c r="BF26">
        <f t="shared" si="27"/>
        <v>0.34200000000000003</v>
      </c>
      <c r="BG26">
        <f t="shared" si="28"/>
        <v>42.071451633840724</v>
      </c>
    </row>
    <row r="27" spans="1:59" x14ac:dyDescent="0.3">
      <c r="J27">
        <v>250</v>
      </c>
      <c r="K27">
        <v>692</v>
      </c>
      <c r="L27">
        <f t="shared" si="18"/>
        <v>0.42249999999999999</v>
      </c>
      <c r="M27">
        <f t="shared" si="19"/>
        <v>29.01672241622725</v>
      </c>
      <c r="N27">
        <v>0</v>
      </c>
      <c r="O27">
        <f t="shared" si="20"/>
        <v>211.53048293628046</v>
      </c>
      <c r="P27">
        <v>1</v>
      </c>
      <c r="Q27">
        <f t="shared" si="21"/>
        <v>1.9205306002468447</v>
      </c>
      <c r="S27">
        <v>320</v>
      </c>
      <c r="T27">
        <f t="shared" si="4"/>
        <v>620</v>
      </c>
      <c r="U27">
        <v>500</v>
      </c>
      <c r="V27">
        <v>1000</v>
      </c>
      <c r="W27">
        <f t="shared" si="5"/>
        <v>0.5</v>
      </c>
      <c r="X27">
        <v>31521</v>
      </c>
      <c r="Y27">
        <v>32777</v>
      </c>
      <c r="Z27">
        <f t="shared" si="6"/>
        <v>1256</v>
      </c>
      <c r="AA27">
        <f t="shared" si="7"/>
        <v>0.80003563474387518</v>
      </c>
      <c r="AB27">
        <v>250</v>
      </c>
      <c r="AC27">
        <f t="shared" si="8"/>
        <v>690</v>
      </c>
      <c r="AD27">
        <f t="shared" si="22"/>
        <v>0.35099999999999998</v>
      </c>
      <c r="AE27">
        <f t="shared" si="23"/>
        <v>40.698437923340393</v>
      </c>
      <c r="AP27">
        <v>250</v>
      </c>
      <c r="AQ27">
        <f t="shared" si="24"/>
        <v>689</v>
      </c>
      <c r="AR27">
        <f t="shared" si="25"/>
        <v>0.29000000000000004</v>
      </c>
      <c r="AS27">
        <f t="shared" si="26"/>
        <v>53.844412943646624</v>
      </c>
      <c r="BD27">
        <v>250</v>
      </c>
      <c r="BE27">
        <f t="shared" si="17"/>
        <v>687.7</v>
      </c>
      <c r="BF27">
        <f t="shared" si="27"/>
        <v>0.34550000000000003</v>
      </c>
      <c r="BG27">
        <f t="shared" si="28"/>
        <v>41.869239576625297</v>
      </c>
    </row>
    <row r="28" spans="1:59" x14ac:dyDescent="0.3">
      <c r="J28">
        <v>260</v>
      </c>
      <c r="K28">
        <v>682</v>
      </c>
      <c r="L28">
        <f t="shared" si="18"/>
        <v>0.43</v>
      </c>
      <c r="M28">
        <f t="shared" si="19"/>
        <v>28.131452323142184</v>
      </c>
      <c r="N28">
        <v>0</v>
      </c>
      <c r="O28">
        <f t="shared" si="20"/>
        <v>218.82950261350263</v>
      </c>
      <c r="P28">
        <v>1</v>
      </c>
      <c r="Q28">
        <f t="shared" si="21"/>
        <v>1.8544430573057402</v>
      </c>
      <c r="S28">
        <v>290</v>
      </c>
      <c r="T28">
        <f t="shared" si="4"/>
        <v>650</v>
      </c>
      <c r="U28">
        <v>800</v>
      </c>
      <c r="V28">
        <v>2000</v>
      </c>
      <c r="W28">
        <f t="shared" si="5"/>
        <v>1.2</v>
      </c>
      <c r="X28">
        <v>32455</v>
      </c>
      <c r="Y28">
        <v>33673</v>
      </c>
      <c r="Z28">
        <f t="shared" si="6"/>
        <v>1218</v>
      </c>
      <c r="AA28">
        <f t="shared" si="7"/>
        <v>0.32326280623608017</v>
      </c>
      <c r="AB28">
        <v>260</v>
      </c>
      <c r="AC28">
        <f t="shared" si="8"/>
        <v>680</v>
      </c>
      <c r="AD28">
        <f t="shared" si="22"/>
        <v>0.35619999999999996</v>
      </c>
      <c r="AE28">
        <f t="shared" si="23"/>
        <v>40.066798670696457</v>
      </c>
      <c r="AP28">
        <v>260</v>
      </c>
      <c r="AQ28">
        <f t="shared" si="24"/>
        <v>679</v>
      </c>
      <c r="AR28">
        <f t="shared" si="25"/>
        <v>0.29500000000000004</v>
      </c>
      <c r="AS28">
        <f t="shared" si="26"/>
        <v>53.29602431001895</v>
      </c>
      <c r="BD28">
        <v>260</v>
      </c>
      <c r="BE28">
        <f t="shared" si="17"/>
        <v>677.7</v>
      </c>
      <c r="BF28">
        <f t="shared" si="27"/>
        <v>0.34899999999999998</v>
      </c>
      <c r="BG28">
        <f t="shared" si="28"/>
        <v>41.546582683989882</v>
      </c>
    </row>
    <row r="29" spans="1:59" x14ac:dyDescent="0.3">
      <c r="J29">
        <v>270</v>
      </c>
      <c r="K29">
        <v>672</v>
      </c>
      <c r="L29">
        <f t="shared" si="18"/>
        <v>0.4375</v>
      </c>
      <c r="M29">
        <f t="shared" si="19"/>
        <v>27.174802396053014</v>
      </c>
      <c r="N29">
        <v>0</v>
      </c>
      <c r="O29">
        <f t="shared" si="20"/>
        <v>225.99987015381333</v>
      </c>
      <c r="P29">
        <v>1</v>
      </c>
      <c r="Q29">
        <f t="shared" si="21"/>
        <v>1.783955788301566</v>
      </c>
      <c r="AB29">
        <v>270</v>
      </c>
      <c r="AC29">
        <f t="shared" si="8"/>
        <v>670</v>
      </c>
      <c r="AD29">
        <f t="shared" si="22"/>
        <v>0.3614</v>
      </c>
      <c r="AE29">
        <f t="shared" si="23"/>
        <v>39.321671169543606</v>
      </c>
      <c r="AP29">
        <v>270</v>
      </c>
      <c r="AQ29">
        <f t="shared" si="24"/>
        <v>669</v>
      </c>
      <c r="AR29">
        <f t="shared" si="25"/>
        <v>0.30000000000000004</v>
      </c>
      <c r="AS29">
        <f t="shared" si="26"/>
        <v>52.595019035974616</v>
      </c>
      <c r="BD29">
        <v>270</v>
      </c>
      <c r="BE29">
        <f t="shared" si="17"/>
        <v>667.7</v>
      </c>
      <c r="BF29">
        <f t="shared" si="27"/>
        <v>0.35250000000000004</v>
      </c>
      <c r="BG29">
        <f t="shared" si="28"/>
        <v>41.10852469820945</v>
      </c>
    </row>
    <row r="30" spans="1:59" x14ac:dyDescent="0.3">
      <c r="J30">
        <v>280</v>
      </c>
      <c r="K30">
        <v>662</v>
      </c>
      <c r="L30">
        <f t="shared" si="18"/>
        <v>0.44499999999999995</v>
      </c>
      <c r="M30">
        <f t="shared" si="19"/>
        <v>26.156305113704086</v>
      </c>
      <c r="N30">
        <v>0</v>
      </c>
      <c r="O30">
        <f t="shared" si="20"/>
        <v>233.03612289844096</v>
      </c>
      <c r="P30">
        <v>1</v>
      </c>
      <c r="Q30">
        <f t="shared" si="21"/>
        <v>1.7097630989083454</v>
      </c>
      <c r="AB30">
        <v>280</v>
      </c>
      <c r="AC30">
        <f t="shared" si="8"/>
        <v>660</v>
      </c>
      <c r="AD30">
        <f t="shared" si="22"/>
        <v>0.36659999999999998</v>
      </c>
      <c r="AE30">
        <f t="shared" si="23"/>
        <v>38.470954886911144</v>
      </c>
      <c r="AP30">
        <v>280</v>
      </c>
      <c r="AQ30">
        <f t="shared" si="24"/>
        <v>659</v>
      </c>
      <c r="AR30">
        <f t="shared" si="25"/>
        <v>0.30500000000000005</v>
      </c>
      <c r="AS30">
        <f t="shared" si="26"/>
        <v>51.749631771858034</v>
      </c>
      <c r="BD30">
        <v>280</v>
      </c>
      <c r="BE30">
        <f t="shared" si="17"/>
        <v>657.7</v>
      </c>
      <c r="BF30">
        <f t="shared" si="27"/>
        <v>0.35599999999999998</v>
      </c>
      <c r="BG30">
        <f t="shared" si="28"/>
        <v>40.56034130475431</v>
      </c>
    </row>
    <row r="31" spans="1:59" x14ac:dyDescent="0.3">
      <c r="J31">
        <v>290</v>
      </c>
      <c r="K31">
        <v>652</v>
      </c>
      <c r="L31">
        <f t="shared" si="18"/>
        <v>0.45250000000000001</v>
      </c>
      <c r="M31">
        <f t="shared" si="19"/>
        <v>25.085343477274993</v>
      </c>
      <c r="N31">
        <v>0</v>
      </c>
      <c r="O31">
        <f t="shared" si="20"/>
        <v>239.93261804299226</v>
      </c>
      <c r="P31">
        <v>1</v>
      </c>
      <c r="Q31">
        <f t="shared" si="21"/>
        <v>1.6325423304250197</v>
      </c>
      <c r="AB31">
        <v>290</v>
      </c>
      <c r="AC31">
        <f t="shared" si="8"/>
        <v>650</v>
      </c>
      <c r="AD31">
        <f t="shared" si="22"/>
        <v>0.37180000000000002</v>
      </c>
      <c r="AE31">
        <f t="shared" si="23"/>
        <v>37.522707461057998</v>
      </c>
      <c r="AP31">
        <v>290</v>
      </c>
      <c r="AQ31">
        <f t="shared" si="24"/>
        <v>649</v>
      </c>
      <c r="AR31">
        <f t="shared" si="25"/>
        <v>0.31</v>
      </c>
      <c r="AS31">
        <f t="shared" si="26"/>
        <v>50.768375494508199</v>
      </c>
      <c r="BD31">
        <v>290</v>
      </c>
      <c r="BE31">
        <f t="shared" si="17"/>
        <v>647.70000000000005</v>
      </c>
      <c r="BF31">
        <f t="shared" si="27"/>
        <v>0.35949999999999999</v>
      </c>
      <c r="BG31">
        <f t="shared" si="28"/>
        <v>39.907537207012865</v>
      </c>
    </row>
    <row r="32" spans="1:59" x14ac:dyDescent="0.3">
      <c r="J32">
        <v>300</v>
      </c>
      <c r="K32">
        <v>642</v>
      </c>
      <c r="L32">
        <f t="shared" si="18"/>
        <v>0.45999999999999996</v>
      </c>
      <c r="M32">
        <f t="shared" si="19"/>
        <v>23.971119887162391</v>
      </c>
      <c r="N32">
        <v>0</v>
      </c>
      <c r="O32">
        <f t="shared" si="20"/>
        <v>246.68352945662591</v>
      </c>
      <c r="P32">
        <v>1</v>
      </c>
      <c r="Q32">
        <f t="shared" si="21"/>
        <v>1.5529515814623029</v>
      </c>
      <c r="AB32">
        <v>300</v>
      </c>
      <c r="AC32">
        <f t="shared" si="8"/>
        <v>640</v>
      </c>
      <c r="AD32">
        <f t="shared" si="22"/>
        <v>0.377</v>
      </c>
      <c r="AE32">
        <f t="shared" si="23"/>
        <v>36.485127265215105</v>
      </c>
      <c r="AP32">
        <v>300</v>
      </c>
      <c r="AQ32">
        <f t="shared" si="24"/>
        <v>639</v>
      </c>
      <c r="AR32">
        <f t="shared" si="25"/>
        <v>0.315</v>
      </c>
      <c r="AS32">
        <f t="shared" si="26"/>
        <v>49.660029701494409</v>
      </c>
      <c r="BD32">
        <v>300</v>
      </c>
      <c r="BE32">
        <f t="shared" si="17"/>
        <v>637.70000000000005</v>
      </c>
      <c r="BF32">
        <f t="shared" si="27"/>
        <v>0.36299999999999999</v>
      </c>
      <c r="BG32">
        <f t="shared" si="28"/>
        <v>39.155841860627866</v>
      </c>
    </row>
    <row r="33" spans="10:59" x14ac:dyDescent="0.3">
      <c r="J33">
        <v>310</v>
      </c>
      <c r="K33">
        <v>632</v>
      </c>
      <c r="L33">
        <f t="shared" si="18"/>
        <v>0.46750000000000003</v>
      </c>
      <c r="M33">
        <f t="shared" si="19"/>
        <v>22.822624201780737</v>
      </c>
      <c r="N33">
        <v>0</v>
      </c>
      <c r="O33">
        <f t="shared" si="20"/>
        <v>253.28284485029863</v>
      </c>
      <c r="P33">
        <v>1</v>
      </c>
      <c r="Q33">
        <f t="shared" si="21"/>
        <v>1.4716274125133397</v>
      </c>
      <c r="AB33">
        <v>310</v>
      </c>
      <c r="AC33">
        <f t="shared" si="8"/>
        <v>630</v>
      </c>
      <c r="AD33">
        <f t="shared" si="22"/>
        <v>0.38219999999999998</v>
      </c>
      <c r="AE33">
        <f t="shared" si="23"/>
        <v>35.366533949297299</v>
      </c>
      <c r="AP33">
        <v>310</v>
      </c>
      <c r="AQ33">
        <f t="shared" si="24"/>
        <v>629</v>
      </c>
      <c r="AR33">
        <f t="shared" si="25"/>
        <v>0.32</v>
      </c>
      <c r="AS33">
        <f t="shared" si="26"/>
        <v>48.433626319467145</v>
      </c>
      <c r="BD33">
        <v>310</v>
      </c>
      <c r="BE33">
        <f t="shared" si="17"/>
        <v>627.70000000000005</v>
      </c>
      <c r="BF33">
        <f t="shared" si="27"/>
        <v>0.36649999999999999</v>
      </c>
      <c r="BG33">
        <f t="shared" si="28"/>
        <v>38.31120373585955</v>
      </c>
    </row>
    <row r="34" spans="10:59" x14ac:dyDescent="0.3">
      <c r="J34">
        <v>320</v>
      </c>
      <c r="K34">
        <v>622</v>
      </c>
      <c r="L34">
        <f t="shared" si="18"/>
        <v>0.47499999999999998</v>
      </c>
      <c r="M34">
        <f t="shared" si="19"/>
        <v>21.648601145717077</v>
      </c>
      <c r="N34">
        <v>0</v>
      </c>
      <c r="O34">
        <f t="shared" si="20"/>
        <v>259.72436336449925</v>
      </c>
      <c r="P34">
        <v>1</v>
      </c>
      <c r="Q34">
        <f t="shared" si="21"/>
        <v>1.3891825493645396</v>
      </c>
      <c r="AB34">
        <v>320</v>
      </c>
      <c r="AC34">
        <f t="shared" si="8"/>
        <v>620</v>
      </c>
      <c r="AD34">
        <f t="shared" si="22"/>
        <v>0.38739999999999997</v>
      </c>
      <c r="AE34">
        <f t="shared" si="23"/>
        <v>34.175346880092484</v>
      </c>
      <c r="AP34">
        <v>320</v>
      </c>
      <c r="AQ34">
        <f t="shared" si="24"/>
        <v>619</v>
      </c>
      <c r="AR34">
        <f t="shared" si="25"/>
        <v>0.32500000000000001</v>
      </c>
      <c r="AS34">
        <f t="shared" si="26"/>
        <v>47.098433162069007</v>
      </c>
      <c r="BD34">
        <v>320</v>
      </c>
      <c r="BE34">
        <f t="shared" si="17"/>
        <v>617.70000000000005</v>
      </c>
      <c r="BF34">
        <f t="shared" si="27"/>
        <v>0.37</v>
      </c>
      <c r="BG34">
        <f t="shared" si="28"/>
        <v>37.379782970950956</v>
      </c>
    </row>
    <row r="35" spans="10:59" x14ac:dyDescent="0.3">
      <c r="J35">
        <v>330</v>
      </c>
      <c r="K35">
        <v>612</v>
      </c>
      <c r="L35">
        <f t="shared" si="18"/>
        <v>0.48249999999999998</v>
      </c>
      <c r="M35">
        <f t="shared" si="19"/>
        <v>20.457517262722583</v>
      </c>
      <c r="N35">
        <v>0</v>
      </c>
      <c r="O35">
        <f t="shared" si="20"/>
        <v>266.00169365604205</v>
      </c>
      <c r="P35">
        <v>1</v>
      </c>
      <c r="Q35">
        <f t="shared" si="21"/>
        <v>1.3062036032490829</v>
      </c>
      <c r="AB35">
        <v>330</v>
      </c>
      <c r="AC35">
        <f t="shared" si="8"/>
        <v>610</v>
      </c>
      <c r="AD35">
        <f t="shared" si="22"/>
        <v>0.39259999999999995</v>
      </c>
      <c r="AE35">
        <f t="shared" si="23"/>
        <v>32.920061411136558</v>
      </c>
      <c r="AP35">
        <v>330</v>
      </c>
      <c r="AQ35">
        <f t="shared" si="24"/>
        <v>609</v>
      </c>
      <c r="AR35">
        <f t="shared" si="25"/>
        <v>0.33</v>
      </c>
      <c r="AS35">
        <f t="shared" si="26"/>
        <v>45.663934773582625</v>
      </c>
      <c r="BD35">
        <v>330</v>
      </c>
      <c r="BE35">
        <f t="shared" si="17"/>
        <v>607.70000000000005</v>
      </c>
      <c r="BF35">
        <f t="shared" si="27"/>
        <v>0.3735</v>
      </c>
      <c r="BG35">
        <f t="shared" si="28"/>
        <v>36.367942274899519</v>
      </c>
    </row>
    <row r="36" spans="10:59" x14ac:dyDescent="0.3">
      <c r="J36">
        <v>340</v>
      </c>
      <c r="K36">
        <v>602</v>
      </c>
      <c r="L36">
        <f t="shared" si="18"/>
        <v>0.49</v>
      </c>
      <c r="M36">
        <f t="shared" si="19"/>
        <v>19.257527638902356</v>
      </c>
      <c r="N36">
        <v>0</v>
      </c>
      <c r="O36">
        <f t="shared" si="20"/>
        <v>272.10825257364928</v>
      </c>
      <c r="P36">
        <v>1</v>
      </c>
      <c r="Q36">
        <f t="shared" si="21"/>
        <v>1.2232488276363418</v>
      </c>
      <c r="AB36">
        <v>340</v>
      </c>
      <c r="AC36">
        <f t="shared" si="8"/>
        <v>600</v>
      </c>
      <c r="AD36">
        <f t="shared" si="22"/>
        <v>0.39779999999999999</v>
      </c>
      <c r="AE36">
        <f t="shared" si="23"/>
        <v>31.609222927147169</v>
      </c>
      <c r="AP36">
        <v>340</v>
      </c>
      <c r="AQ36">
        <f t="shared" si="24"/>
        <v>599</v>
      </c>
      <c r="AR36">
        <f t="shared" si="25"/>
        <v>0.33500000000000002</v>
      </c>
      <c r="AS36">
        <f t="shared" si="26"/>
        <v>44.139810497727389</v>
      </c>
      <c r="BD36">
        <v>340</v>
      </c>
      <c r="BE36">
        <f t="shared" si="17"/>
        <v>597.70000000000005</v>
      </c>
      <c r="BF36">
        <f t="shared" si="27"/>
        <v>0.377</v>
      </c>
      <c r="BG36">
        <f t="shared" si="28"/>
        <v>35.282235934621056</v>
      </c>
    </row>
    <row r="37" spans="10:59" x14ac:dyDescent="0.3">
      <c r="J37">
        <v>350</v>
      </c>
      <c r="K37">
        <v>592</v>
      </c>
      <c r="L37">
        <f t="shared" si="18"/>
        <v>0.4975</v>
      </c>
      <c r="M37">
        <f t="shared" si="19"/>
        <v>18.056442652845227</v>
      </c>
      <c r="N37">
        <v>0</v>
      </c>
      <c r="O37">
        <f t="shared" si="20"/>
        <v>278.03726452327288</v>
      </c>
      <c r="P37">
        <v>1</v>
      </c>
      <c r="Q37">
        <f t="shared" si="21"/>
        <v>1.1408459335562258</v>
      </c>
      <c r="AB37">
        <v>350</v>
      </c>
      <c r="AC37">
        <f t="shared" si="8"/>
        <v>590</v>
      </c>
      <c r="AD37">
        <f t="shared" si="22"/>
        <v>0.40300000000000002</v>
      </c>
      <c r="AE37">
        <f t="shared" si="23"/>
        <v>30.251398624911417</v>
      </c>
      <c r="AP37">
        <v>350</v>
      </c>
      <c r="AQ37">
        <f t="shared" si="24"/>
        <v>589</v>
      </c>
      <c r="AR37">
        <f t="shared" si="25"/>
        <v>0.34</v>
      </c>
      <c r="AS37">
        <f t="shared" si="26"/>
        <v>42.535909617269049</v>
      </c>
      <c r="BD37">
        <v>350</v>
      </c>
      <c r="BE37">
        <f t="shared" si="17"/>
        <v>587.70000000000005</v>
      </c>
      <c r="BF37">
        <f t="shared" si="27"/>
        <v>0.3805</v>
      </c>
      <c r="BG37">
        <f t="shared" si="28"/>
        <v>34.129396779558128</v>
      </c>
    </row>
    <row r="38" spans="10:59" x14ac:dyDescent="0.3">
      <c r="J38">
        <v>360</v>
      </c>
      <c r="K38">
        <v>582</v>
      </c>
      <c r="L38">
        <f t="shared" si="18"/>
        <v>0.505</v>
      </c>
      <c r="M38">
        <f t="shared" si="19"/>
        <v>16.861695042002619</v>
      </c>
      <c r="N38">
        <v>0</v>
      </c>
      <c r="O38">
        <f t="shared" si="20"/>
        <v>283.78176163648232</v>
      </c>
      <c r="P38">
        <v>1</v>
      </c>
      <c r="Q38">
        <f t="shared" si="21"/>
        <v>1.0594899873414867</v>
      </c>
      <c r="AB38">
        <v>360</v>
      </c>
      <c r="AC38">
        <f t="shared" si="8"/>
        <v>580</v>
      </c>
      <c r="AD38">
        <f t="shared" si="22"/>
        <v>0.40820000000000001</v>
      </c>
      <c r="AE38">
        <f t="shared" si="23"/>
        <v>28.855147013321204</v>
      </c>
      <c r="AP38">
        <v>360</v>
      </c>
      <c r="AQ38">
        <f t="shared" si="24"/>
        <v>579</v>
      </c>
      <c r="AR38">
        <f t="shared" si="25"/>
        <v>0.34499999999999997</v>
      </c>
      <c r="AS38">
        <f t="shared" si="26"/>
        <v>40.862223419945259</v>
      </c>
      <c r="BD38">
        <v>360</v>
      </c>
      <c r="BE38">
        <f t="shared" si="17"/>
        <v>577.70000000000005</v>
      </c>
      <c r="BF38">
        <f t="shared" si="27"/>
        <v>0.38400000000000001</v>
      </c>
      <c r="BG38">
        <f t="shared" si="28"/>
        <v>32.916320956721968</v>
      </c>
    </row>
    <row r="39" spans="10:59" x14ac:dyDescent="0.3">
      <c r="J39">
        <v>370</v>
      </c>
      <c r="K39">
        <v>572</v>
      </c>
      <c r="L39">
        <f t="shared" si="18"/>
        <v>0.51249999999999996</v>
      </c>
      <c r="M39">
        <f t="shared" si="19"/>
        <v>15.680307607953303</v>
      </c>
      <c r="N39">
        <v>0</v>
      </c>
      <c r="O39">
        <f t="shared" si="20"/>
        <v>289.33458486884939</v>
      </c>
      <c r="P39">
        <v>1</v>
      </c>
      <c r="Q39">
        <f t="shared" si="21"/>
        <v>0.97964141658820081</v>
      </c>
      <c r="AB39">
        <v>370</v>
      </c>
      <c r="AC39">
        <f t="shared" si="8"/>
        <v>570</v>
      </c>
      <c r="AD39">
        <f t="shared" si="22"/>
        <v>0.41339999999999999</v>
      </c>
      <c r="AE39">
        <f t="shared" si="23"/>
        <v>27.428985140257723</v>
      </c>
      <c r="AP39">
        <v>370</v>
      </c>
      <c r="AQ39">
        <f t="shared" si="24"/>
        <v>569</v>
      </c>
      <c r="AR39">
        <f t="shared" si="25"/>
        <v>0.35</v>
      </c>
      <c r="AS39">
        <f t="shared" si="26"/>
        <v>39.128854060280268</v>
      </c>
      <c r="BD39">
        <v>370</v>
      </c>
      <c r="BE39">
        <f t="shared" si="17"/>
        <v>567.70000000000005</v>
      </c>
      <c r="BF39">
        <f t="shared" si="27"/>
        <v>0.38750000000000001</v>
      </c>
      <c r="BG39">
        <f t="shared" si="28"/>
        <v>31.650050371414089</v>
      </c>
    </row>
    <row r="40" spans="10:59" x14ac:dyDescent="0.3">
      <c r="J40">
        <v>380</v>
      </c>
      <c r="K40">
        <v>562</v>
      </c>
      <c r="L40">
        <f t="shared" si="18"/>
        <v>0.52</v>
      </c>
      <c r="M40">
        <f t="shared" si="19"/>
        <v>14.518861916732497</v>
      </c>
      <c r="N40">
        <v>0</v>
      </c>
      <c r="O40">
        <f t="shared" si="20"/>
        <v>294.68838617014006</v>
      </c>
      <c r="P40">
        <v>1</v>
      </c>
      <c r="Q40">
        <f t="shared" si="21"/>
        <v>0.90172415193121269</v>
      </c>
      <c r="AB40">
        <v>380</v>
      </c>
      <c r="AC40">
        <f t="shared" si="8"/>
        <v>560</v>
      </c>
      <c r="AD40">
        <f t="shared" si="22"/>
        <v>0.41859999999999997</v>
      </c>
      <c r="AE40">
        <f t="shared" si="23"/>
        <v>25.981353583682179</v>
      </c>
      <c r="AP40">
        <v>380</v>
      </c>
      <c r="AQ40">
        <f t="shared" si="24"/>
        <v>559</v>
      </c>
      <c r="AR40">
        <f t="shared" si="25"/>
        <v>0.35499999999999998</v>
      </c>
      <c r="AS40">
        <f t="shared" si="26"/>
        <v>37.345980105864115</v>
      </c>
      <c r="BD40">
        <v>380</v>
      </c>
      <c r="BE40">
        <f t="shared" si="17"/>
        <v>557.70000000000005</v>
      </c>
      <c r="BF40">
        <f t="shared" si="27"/>
        <v>0.39100000000000001</v>
      </c>
      <c r="BG40">
        <f t="shared" si="28"/>
        <v>30.337752653957953</v>
      </c>
    </row>
    <row r="41" spans="10:59" x14ac:dyDescent="0.3">
      <c r="J41">
        <v>390</v>
      </c>
      <c r="K41">
        <v>552</v>
      </c>
      <c r="L41">
        <f t="shared" si="18"/>
        <v>0.52749999999999997</v>
      </c>
      <c r="M41">
        <f t="shared" si="19"/>
        <v>13.38346838346965</v>
      </c>
      <c r="N41">
        <v>0</v>
      </c>
      <c r="O41">
        <f t="shared" si="20"/>
        <v>299.8356318843571</v>
      </c>
      <c r="P41">
        <v>1</v>
      </c>
      <c r="Q41">
        <f t="shared" si="21"/>
        <v>0.82612393384346672</v>
      </c>
      <c r="AB41">
        <v>390</v>
      </c>
      <c r="AC41">
        <f t="shared" si="8"/>
        <v>550</v>
      </c>
      <c r="AD41">
        <f t="shared" si="22"/>
        <v>0.42379999999999995</v>
      </c>
      <c r="AE41">
        <f t="shared" si="23"/>
        <v>24.520579279025345</v>
      </c>
      <c r="AP41">
        <v>390</v>
      </c>
      <c r="AQ41">
        <f t="shared" si="24"/>
        <v>549</v>
      </c>
      <c r="AR41">
        <f t="shared" si="25"/>
        <v>0.36</v>
      </c>
      <c r="AS41">
        <f t="shared" si="26"/>
        <v>35.523818681376355</v>
      </c>
      <c r="BD41">
        <v>390</v>
      </c>
      <c r="BE41">
        <f t="shared" si="17"/>
        <v>547.70000000000005</v>
      </c>
      <c r="BF41">
        <f t="shared" si="27"/>
        <v>0.39450000000000002</v>
      </c>
      <c r="BG41">
        <f t="shared" si="28"/>
        <v>28.986698521266863</v>
      </c>
    </row>
    <row r="42" spans="10:59" x14ac:dyDescent="0.3">
      <c r="J42">
        <v>400</v>
      </c>
      <c r="K42">
        <v>542</v>
      </c>
      <c r="L42">
        <f t="shared" si="18"/>
        <v>0.53499999999999992</v>
      </c>
      <c r="M42">
        <f t="shared" si="19"/>
        <v>12.279738162323094</v>
      </c>
      <c r="N42">
        <v>0</v>
      </c>
      <c r="O42">
        <f t="shared" si="20"/>
        <v>304.768607555259</v>
      </c>
      <c r="P42">
        <v>1</v>
      </c>
      <c r="Q42">
        <f t="shared" si="21"/>
        <v>0.75318681502213725</v>
      </c>
      <c r="AB42">
        <v>400</v>
      </c>
      <c r="AC42">
        <f t="shared" si="8"/>
        <v>540</v>
      </c>
      <c r="AD42">
        <f t="shared" si="22"/>
        <v>0.42899999999999999</v>
      </c>
      <c r="AE42">
        <f t="shared" si="23"/>
        <v>23.054836295194388</v>
      </c>
      <c r="AP42">
        <v>400</v>
      </c>
      <c r="AQ42">
        <f t="shared" si="24"/>
        <v>539</v>
      </c>
      <c r="AR42">
        <f t="shared" si="25"/>
        <v>0.36499999999999999</v>
      </c>
      <c r="AS42">
        <f t="shared" si="26"/>
        <v>33.672584154870236</v>
      </c>
      <c r="BD42">
        <v>400</v>
      </c>
      <c r="BE42">
        <f t="shared" si="17"/>
        <v>537.70000000000005</v>
      </c>
      <c r="BF42">
        <f t="shared" si="27"/>
        <v>0.39800000000000002</v>
      </c>
      <c r="BG42">
        <f t="shared" si="28"/>
        <v>27.604236414630506</v>
      </c>
    </row>
    <row r="43" spans="10:59" x14ac:dyDescent="0.3">
      <c r="J43">
        <v>410</v>
      </c>
      <c r="K43">
        <v>532</v>
      </c>
      <c r="L43">
        <f t="shared" si="18"/>
        <v>0.54249999999999998</v>
      </c>
      <c r="M43">
        <f t="shared" si="19"/>
        <v>11.212757292100271</v>
      </c>
      <c r="N43">
        <v>0</v>
      </c>
      <c r="O43">
        <f t="shared" si="20"/>
        <v>309.47942433194248</v>
      </c>
      <c r="P43">
        <v>1</v>
      </c>
      <c r="Q43">
        <f t="shared" si="21"/>
        <v>0.68321788993568855</v>
      </c>
      <c r="AB43">
        <v>410</v>
      </c>
      <c r="AC43">
        <f t="shared" si="8"/>
        <v>530</v>
      </c>
      <c r="AD43">
        <f t="shared" si="22"/>
        <v>0.43419999999999997</v>
      </c>
      <c r="AE43">
        <f t="shared" si="23"/>
        <v>21.592104717596992</v>
      </c>
      <c r="AP43">
        <v>410</v>
      </c>
      <c r="AQ43">
        <f t="shared" si="24"/>
        <v>529</v>
      </c>
      <c r="AR43">
        <f t="shared" si="25"/>
        <v>0.37</v>
      </c>
      <c r="AS43">
        <f t="shared" si="26"/>
        <v>31.802443349472757</v>
      </c>
      <c r="BD43">
        <v>410</v>
      </c>
      <c r="BE43">
        <f t="shared" si="17"/>
        <v>527.70000000000005</v>
      </c>
      <c r="BF43">
        <f t="shared" si="27"/>
        <v>0.40149999999999997</v>
      </c>
      <c r="BG43">
        <f t="shared" si="28"/>
        <v>26.197764312444793</v>
      </c>
    </row>
    <row r="44" spans="10:59" x14ac:dyDescent="0.3">
      <c r="J44">
        <v>420</v>
      </c>
      <c r="K44">
        <v>522</v>
      </c>
      <c r="L44">
        <f t="shared" si="18"/>
        <v>0.55000000000000004</v>
      </c>
      <c r="M44">
        <f t="shared" si="19"/>
        <v>10.187063573798289</v>
      </c>
      <c r="N44">
        <v>0</v>
      </c>
      <c r="O44">
        <f t="shared" si="20"/>
        <v>313.96002718934153</v>
      </c>
      <c r="P44">
        <v>1</v>
      </c>
      <c r="Q44">
        <f t="shared" si="21"/>
        <v>0.61648028367949015</v>
      </c>
      <c r="AB44">
        <v>420</v>
      </c>
      <c r="AC44">
        <f t="shared" si="8"/>
        <v>520</v>
      </c>
      <c r="AD44">
        <f t="shared" si="22"/>
        <v>0.43940000000000001</v>
      </c>
      <c r="AE44">
        <f t="shared" si="23"/>
        <v>20.140127848812561</v>
      </c>
      <c r="AP44">
        <v>420</v>
      </c>
      <c r="AQ44">
        <f t="shared" si="24"/>
        <v>519</v>
      </c>
      <c r="AR44">
        <f t="shared" si="25"/>
        <v>0.375</v>
      </c>
      <c r="AS44">
        <f t="shared" si="26"/>
        <v>29.92346731061226</v>
      </c>
      <c r="BD44">
        <v>420</v>
      </c>
      <c r="BE44">
        <f t="shared" si="17"/>
        <v>517.70000000000005</v>
      </c>
      <c r="BF44">
        <f t="shared" si="27"/>
        <v>0.40500000000000003</v>
      </c>
      <c r="BG44">
        <f t="shared" si="28"/>
        <v>24.774698639534503</v>
      </c>
    </row>
    <row r="45" spans="10:59" x14ac:dyDescent="0.3">
      <c r="J45">
        <v>430</v>
      </c>
      <c r="K45">
        <v>512</v>
      </c>
      <c r="L45">
        <f t="shared" si="18"/>
        <v>0.5575</v>
      </c>
      <c r="M45">
        <f t="shared" si="19"/>
        <v>9.2066266771819851</v>
      </c>
      <c r="N45">
        <v>0</v>
      </c>
      <c r="O45">
        <f t="shared" si="20"/>
        <v>318.20220519998333</v>
      </c>
      <c r="P45">
        <v>1</v>
      </c>
      <c r="Q45">
        <f t="shared" si="21"/>
        <v>0.5531944323182052</v>
      </c>
      <c r="AB45">
        <v>430</v>
      </c>
      <c r="AC45">
        <f t="shared" si="8"/>
        <v>510</v>
      </c>
      <c r="AD45">
        <f t="shared" si="22"/>
        <v>0.4446</v>
      </c>
      <c r="AE45">
        <f t="shared" si="23"/>
        <v>18.706367996106753</v>
      </c>
      <c r="AP45">
        <v>430</v>
      </c>
      <c r="AQ45">
        <f t="shared" si="24"/>
        <v>509</v>
      </c>
      <c r="AR45">
        <f t="shared" si="25"/>
        <v>0.38</v>
      </c>
      <c r="AS45">
        <f t="shared" si="26"/>
        <v>28.04557971507467</v>
      </c>
      <c r="BD45">
        <v>430</v>
      </c>
      <c r="BE45">
        <f t="shared" si="17"/>
        <v>507.70000000000005</v>
      </c>
      <c r="BF45">
        <f t="shared" si="27"/>
        <v>0.40849999999999997</v>
      </c>
      <c r="BG45">
        <f t="shared" si="28"/>
        <v>23.342440224086097</v>
      </c>
    </row>
    <row r="46" spans="10:59" x14ac:dyDescent="0.3">
      <c r="J46">
        <v>440</v>
      </c>
      <c r="K46">
        <v>502</v>
      </c>
      <c r="L46">
        <f t="shared" si="18"/>
        <v>0.56499999999999995</v>
      </c>
      <c r="M46">
        <f t="shared" si="19"/>
        <v>8.2748319878194607</v>
      </c>
      <c r="N46">
        <v>0</v>
      </c>
      <c r="O46">
        <f t="shared" si="20"/>
        <v>322.19760411585094</v>
      </c>
      <c r="P46">
        <v>1</v>
      </c>
      <c r="Q46">
        <f t="shared" si="21"/>
        <v>0.49353768626682448</v>
      </c>
      <c r="AB46">
        <v>440</v>
      </c>
      <c r="AC46">
        <f t="shared" si="8"/>
        <v>500</v>
      </c>
      <c r="AD46">
        <f t="shared" si="22"/>
        <v>0.44979999999999998</v>
      </c>
      <c r="AE46">
        <f t="shared" si="23"/>
        <v>17.297961179926151</v>
      </c>
      <c r="AP46">
        <v>440</v>
      </c>
      <c r="AQ46">
        <f t="shared" si="24"/>
        <v>499</v>
      </c>
      <c r="AR46">
        <f t="shared" si="25"/>
        <v>0.38500000000000001</v>
      </c>
      <c r="AS46">
        <f t="shared" si="26"/>
        <v>26.17850207451286</v>
      </c>
      <c r="BD46">
        <v>440</v>
      </c>
      <c r="BE46">
        <f t="shared" si="17"/>
        <v>497.70000000000005</v>
      </c>
      <c r="BF46">
        <f t="shared" si="27"/>
        <v>0.41200000000000003</v>
      </c>
      <c r="BG46">
        <f t="shared" si="28"/>
        <v>21.908337289937759</v>
      </c>
    </row>
    <row r="47" spans="10:59" x14ac:dyDescent="0.3">
      <c r="J47">
        <v>450</v>
      </c>
      <c r="K47">
        <v>492</v>
      </c>
      <c r="L47">
        <f t="shared" si="18"/>
        <v>0.57250000000000001</v>
      </c>
      <c r="M47">
        <f t="shared" si="19"/>
        <v>7.3944687119007888</v>
      </c>
      <c r="N47">
        <v>0</v>
      </c>
      <c r="O47">
        <f t="shared" si="20"/>
        <v>325.93774154244636</v>
      </c>
      <c r="P47">
        <v>1</v>
      </c>
      <c r="Q47">
        <f t="shared" si="21"/>
        <v>0.43764426685797497</v>
      </c>
      <c r="AB47">
        <v>450</v>
      </c>
      <c r="AC47">
        <f t="shared" si="8"/>
        <v>490</v>
      </c>
      <c r="AD47">
        <f t="shared" si="22"/>
        <v>0.45499999999999996</v>
      </c>
      <c r="AE47">
        <f t="shared" si="23"/>
        <v>15.921671168664925</v>
      </c>
      <c r="AP47">
        <v>450</v>
      </c>
      <c r="AQ47">
        <f t="shared" si="24"/>
        <v>489</v>
      </c>
      <c r="AR47">
        <f t="shared" si="25"/>
        <v>0.39</v>
      </c>
      <c r="AS47">
        <f t="shared" si="26"/>
        <v>24.331695963322474</v>
      </c>
      <c r="BD47">
        <v>450</v>
      </c>
      <c r="BE47">
        <f t="shared" si="17"/>
        <v>487.70000000000005</v>
      </c>
      <c r="BF47">
        <f t="shared" si="27"/>
        <v>0.41549999999999998</v>
      </c>
      <c r="BG47">
        <f t="shared" si="28"/>
        <v>20.479645517020202</v>
      </c>
    </row>
    <row r="48" spans="10:59" x14ac:dyDescent="0.3">
      <c r="J48">
        <v>460</v>
      </c>
      <c r="K48">
        <v>482</v>
      </c>
      <c r="L48">
        <f t="shared" si="18"/>
        <v>0.58000000000000007</v>
      </c>
      <c r="M48">
        <f t="shared" si="19"/>
        <v>6.5677227516681391</v>
      </c>
      <c r="N48">
        <v>0</v>
      </c>
      <c r="O48">
        <f t="shared" si="20"/>
        <v>329.41402501070127</v>
      </c>
      <c r="P48">
        <v>1</v>
      </c>
      <c r="Q48">
        <f t="shared" si="21"/>
        <v>0.38560560393601095</v>
      </c>
      <c r="AB48">
        <v>460</v>
      </c>
      <c r="AC48">
        <f t="shared" si="8"/>
        <v>480</v>
      </c>
      <c r="AD48">
        <f t="shared" si="22"/>
        <v>0.46019999999999994</v>
      </c>
      <c r="AE48">
        <f t="shared" si="23"/>
        <v>14.583843321941911</v>
      </c>
      <c r="AP48">
        <v>460</v>
      </c>
      <c r="AQ48">
        <f t="shared" si="24"/>
        <v>479</v>
      </c>
      <c r="AR48">
        <f t="shared" si="25"/>
        <v>0.39500000000000002</v>
      </c>
      <c r="AS48">
        <f t="shared" si="26"/>
        <v>22.514302589766604</v>
      </c>
      <c r="BD48">
        <v>460</v>
      </c>
      <c r="BE48">
        <f t="shared" si="17"/>
        <v>477.70000000000005</v>
      </c>
      <c r="BF48">
        <f t="shared" si="27"/>
        <v>0.41900000000000004</v>
      </c>
      <c r="BG48">
        <f t="shared" si="28"/>
        <v>19.063485257073363</v>
      </c>
    </row>
    <row r="49" spans="10:59" x14ac:dyDescent="0.3">
      <c r="J49">
        <v>470</v>
      </c>
      <c r="K49">
        <v>472</v>
      </c>
      <c r="L49">
        <f t="shared" si="18"/>
        <v>0.58749999999999991</v>
      </c>
      <c r="M49">
        <f t="shared" si="19"/>
        <v>5.7961748472188637</v>
      </c>
      <c r="N49">
        <v>0</v>
      </c>
      <c r="O49">
        <f t="shared" si="20"/>
        <v>332.61777327562356</v>
      </c>
      <c r="P49">
        <v>1</v>
      </c>
      <c r="Q49">
        <f t="shared" si="21"/>
        <v>0.3374710789837857</v>
      </c>
      <c r="AB49">
        <v>470</v>
      </c>
      <c r="AC49">
        <f t="shared" si="8"/>
        <v>470</v>
      </c>
      <c r="AD49">
        <f t="shared" si="22"/>
        <v>0.46539999999999998</v>
      </c>
      <c r="AE49">
        <f t="shared" si="23"/>
        <v>13.290358806611541</v>
      </c>
      <c r="AP49">
        <v>470</v>
      </c>
      <c r="AQ49">
        <f t="shared" si="24"/>
        <v>469</v>
      </c>
      <c r="AR49">
        <f t="shared" si="25"/>
        <v>0.4</v>
      </c>
      <c r="AS49">
        <f t="shared" si="26"/>
        <v>20.735080130396359</v>
      </c>
      <c r="BD49">
        <v>470</v>
      </c>
      <c r="BE49">
        <f t="shared" si="17"/>
        <v>467.70000000000005</v>
      </c>
      <c r="BF49">
        <f t="shared" si="27"/>
        <v>0.42249999999999999</v>
      </c>
      <c r="BG49">
        <f t="shared" si="28"/>
        <v>17.666796056325357</v>
      </c>
    </row>
    <row r="50" spans="10:59" x14ac:dyDescent="0.3">
      <c r="J50">
        <v>480</v>
      </c>
      <c r="K50">
        <v>462</v>
      </c>
      <c r="L50">
        <f t="shared" si="18"/>
        <v>0.59499999999999997</v>
      </c>
      <c r="M50">
        <f t="shared" si="19"/>
        <v>5.0808044485288413</v>
      </c>
      <c r="N50">
        <v>0</v>
      </c>
      <c r="O50">
        <f t="shared" si="20"/>
        <v>335.54024119265983</v>
      </c>
      <c r="P50">
        <v>1</v>
      </c>
      <c r="Q50">
        <f t="shared" si="21"/>
        <v>0.29324919380734626</v>
      </c>
      <c r="AB50">
        <v>480</v>
      </c>
      <c r="AC50">
        <f t="shared" si="8"/>
        <v>460</v>
      </c>
      <c r="AD50">
        <f t="shared" si="22"/>
        <v>0.47060000000000002</v>
      </c>
      <c r="AE50">
        <f t="shared" si="23"/>
        <v>12.046589835588172</v>
      </c>
      <c r="AP50">
        <v>480</v>
      </c>
      <c r="AQ50">
        <f t="shared" si="24"/>
        <v>459</v>
      </c>
      <c r="AR50">
        <f t="shared" si="25"/>
        <v>0.40500000000000003</v>
      </c>
      <c r="AS50">
        <f t="shared" si="26"/>
        <v>19.002339361405209</v>
      </c>
      <c r="BD50">
        <v>480</v>
      </c>
      <c r="BE50">
        <f t="shared" si="17"/>
        <v>457.70000000000005</v>
      </c>
      <c r="BF50">
        <f t="shared" si="27"/>
        <v>0.42600000000000005</v>
      </c>
      <c r="BG50">
        <f t="shared" si="28"/>
        <v>16.296288712479498</v>
      </c>
    </row>
    <row r="51" spans="10:59" x14ac:dyDescent="0.3">
      <c r="J51">
        <v>490</v>
      </c>
      <c r="K51">
        <v>452</v>
      </c>
      <c r="L51">
        <f t="shared" si="18"/>
        <v>0.60250000000000004</v>
      </c>
      <c r="M51">
        <f t="shared" si="19"/>
        <v>4.4219997324626155</v>
      </c>
      <c r="N51">
        <v>0</v>
      </c>
      <c r="O51">
        <f t="shared" si="20"/>
        <v>338.17264854254819</v>
      </c>
      <c r="P51">
        <v>1</v>
      </c>
      <c r="Q51">
        <f t="shared" si="21"/>
        <v>0.25290917907202648</v>
      </c>
      <c r="AB51">
        <v>490</v>
      </c>
      <c r="AC51">
        <f t="shared" si="8"/>
        <v>450</v>
      </c>
      <c r="AD51">
        <f t="shared" si="22"/>
        <v>0.4758</v>
      </c>
      <c r="AE51">
        <f t="shared" si="23"/>
        <v>10.857356667617481</v>
      </c>
      <c r="AP51">
        <v>490</v>
      </c>
      <c r="AQ51">
        <f t="shared" si="24"/>
        <v>449</v>
      </c>
      <c r="AR51">
        <f t="shared" si="25"/>
        <v>0.41000000000000003</v>
      </c>
      <c r="AS51">
        <f t="shared" si="26"/>
        <v>17.323878246398863</v>
      </c>
      <c r="BD51">
        <v>490</v>
      </c>
      <c r="BE51">
        <f t="shared" si="17"/>
        <v>447.70000000000005</v>
      </c>
      <c r="BF51">
        <f t="shared" si="27"/>
        <v>0.42949999999999999</v>
      </c>
      <c r="BG51">
        <f t="shared" si="28"/>
        <v>14.958395180840055</v>
      </c>
    </row>
    <row r="52" spans="10:59" x14ac:dyDescent="0.3">
      <c r="J52">
        <v>500</v>
      </c>
      <c r="K52">
        <v>442</v>
      </c>
      <c r="L52">
        <f t="shared" si="18"/>
        <v>0.61</v>
      </c>
      <c r="M52">
        <f t="shared" si="19"/>
        <v>3.8195741110296986</v>
      </c>
      <c r="N52">
        <v>0</v>
      </c>
      <c r="O52">
        <f t="shared" si="20"/>
        <v>340.50621319140964</v>
      </c>
      <c r="P52">
        <v>1</v>
      </c>
      <c r="Q52">
        <f t="shared" si="21"/>
        <v>0.2163830499185273</v>
      </c>
      <c r="AB52">
        <v>500</v>
      </c>
      <c r="AC52">
        <f t="shared" si="8"/>
        <v>440</v>
      </c>
      <c r="AD52">
        <f t="shared" si="22"/>
        <v>0.48099999999999998</v>
      </c>
      <c r="AE52">
        <f t="shared" si="23"/>
        <v>9.7268871941037069</v>
      </c>
      <c r="AP52">
        <v>500</v>
      </c>
      <c r="AQ52">
        <f t="shared" si="24"/>
        <v>439</v>
      </c>
      <c r="AR52">
        <f t="shared" si="25"/>
        <v>0.41500000000000004</v>
      </c>
      <c r="AS52">
        <f t="shared" si="26"/>
        <v>15.706916277442719</v>
      </c>
      <c r="BD52">
        <v>500</v>
      </c>
      <c r="BE52">
        <f t="shared" si="17"/>
        <v>437.70000000000005</v>
      </c>
      <c r="BF52">
        <f t="shared" si="27"/>
        <v>0.433</v>
      </c>
      <c r="BG52">
        <f t="shared" si="28"/>
        <v>13.659216744210797</v>
      </c>
    </row>
    <row r="53" spans="10:59" x14ac:dyDescent="0.3">
      <c r="J53">
        <v>510</v>
      </c>
      <c r="K53">
        <v>432</v>
      </c>
      <c r="L53">
        <f t="shared" si="18"/>
        <v>0.61749999999999994</v>
      </c>
      <c r="M53">
        <f t="shared" si="19"/>
        <v>3.272789487148593</v>
      </c>
      <c r="N53">
        <v>0</v>
      </c>
      <c r="O53">
        <f t="shared" si="20"/>
        <v>342.5321889829716</v>
      </c>
      <c r="P53">
        <v>1</v>
      </c>
      <c r="Q53">
        <f t="shared" si="21"/>
        <v>0.18356810744180146</v>
      </c>
      <c r="AB53">
        <v>510</v>
      </c>
      <c r="AC53">
        <f t="shared" si="8"/>
        <v>430</v>
      </c>
      <c r="AD53">
        <f t="shared" si="22"/>
        <v>0.48619999999999997</v>
      </c>
      <c r="AE53">
        <f t="shared" si="23"/>
        <v>8.6587800240105057</v>
      </c>
      <c r="AP53">
        <v>510</v>
      </c>
      <c r="AQ53">
        <f t="shared" si="24"/>
        <v>429</v>
      </c>
      <c r="AR53">
        <f t="shared" si="25"/>
        <v>0.42000000000000004</v>
      </c>
      <c r="AS53">
        <f t="shared" si="26"/>
        <v>14.158029513740784</v>
      </c>
      <c r="BD53">
        <v>510</v>
      </c>
      <c r="BE53">
        <f t="shared" si="17"/>
        <v>427.70000000000005</v>
      </c>
      <c r="BF53">
        <f t="shared" si="27"/>
        <v>0.4365</v>
      </c>
      <c r="BG53">
        <f t="shared" si="28"/>
        <v>12.404470973478977</v>
      </c>
    </row>
    <row r="54" spans="10:59" x14ac:dyDescent="0.3">
      <c r="J54">
        <v>520</v>
      </c>
      <c r="K54">
        <v>422</v>
      </c>
      <c r="L54">
        <f t="shared" si="18"/>
        <v>0.625</v>
      </c>
      <c r="M54">
        <f t="shared" si="19"/>
        <v>2.7803864009931054</v>
      </c>
      <c r="N54">
        <v>0</v>
      </c>
      <c r="O54">
        <f t="shared" si="20"/>
        <v>344.24190876153642</v>
      </c>
      <c r="P54">
        <v>1</v>
      </c>
      <c r="Q54">
        <f t="shared" si="21"/>
        <v>0.15432987498924503</v>
      </c>
      <c r="AB54">
        <v>520</v>
      </c>
      <c r="AC54">
        <f t="shared" si="8"/>
        <v>420</v>
      </c>
      <c r="AD54">
        <f t="shared" si="22"/>
        <v>0.49139999999999995</v>
      </c>
      <c r="AE54">
        <f t="shared" si="23"/>
        <v>7.6559720558964814</v>
      </c>
      <c r="AP54">
        <v>520</v>
      </c>
      <c r="AQ54">
        <f t="shared" si="24"/>
        <v>419</v>
      </c>
      <c r="AR54">
        <f t="shared" si="25"/>
        <v>0.42500000000000004</v>
      </c>
      <c r="AS54">
        <f t="shared" si="26"/>
        <v>12.683087417573251</v>
      </c>
      <c r="BD54">
        <v>520</v>
      </c>
      <c r="BE54">
        <f t="shared" si="17"/>
        <v>417.70000000000005</v>
      </c>
      <c r="BF54">
        <f t="shared" si="27"/>
        <v>0.44</v>
      </c>
      <c r="BG54">
        <f t="shared" si="28"/>
        <v>11.199438130214068</v>
      </c>
    </row>
    <row r="55" spans="10:59" x14ac:dyDescent="0.3">
      <c r="J55">
        <v>530</v>
      </c>
      <c r="K55">
        <v>412</v>
      </c>
      <c r="L55">
        <f t="shared" si="18"/>
        <v>0.63250000000000006</v>
      </c>
      <c r="M55">
        <f t="shared" si="19"/>
        <v>2.3406210725069365</v>
      </c>
      <c r="N55">
        <v>0</v>
      </c>
      <c r="O55">
        <f t="shared" si="20"/>
        <v>345.62683291422525</v>
      </c>
      <c r="P55">
        <v>1</v>
      </c>
      <c r="Q55">
        <f t="shared" si="21"/>
        <v>0.12850544709139899</v>
      </c>
      <c r="AB55">
        <v>530</v>
      </c>
      <c r="AC55">
        <f t="shared" si="8"/>
        <v>410</v>
      </c>
      <c r="AD55">
        <f t="shared" si="22"/>
        <v>0.49659999999999993</v>
      </c>
      <c r="AE55">
        <f t="shared" si="23"/>
        <v>6.7207115926161114</v>
      </c>
      <c r="AP55">
        <v>530</v>
      </c>
      <c r="AQ55">
        <f t="shared" si="24"/>
        <v>409</v>
      </c>
      <c r="AR55">
        <f t="shared" si="25"/>
        <v>0.43000000000000005</v>
      </c>
      <c r="AS55">
        <f t="shared" si="26"/>
        <v>11.287192746719489</v>
      </c>
      <c r="BD55">
        <v>530</v>
      </c>
      <c r="BE55">
        <f t="shared" si="17"/>
        <v>407.70000000000005</v>
      </c>
      <c r="BF55">
        <f t="shared" si="27"/>
        <v>0.44350000000000001</v>
      </c>
      <c r="BG55">
        <f t="shared" si="28"/>
        <v>10.048907798184842</v>
      </c>
    </row>
    <row r="56" spans="10:59" x14ac:dyDescent="0.3">
      <c r="J56">
        <v>540</v>
      </c>
      <c r="K56">
        <v>402</v>
      </c>
      <c r="L56">
        <f t="shared" si="18"/>
        <v>0.64</v>
      </c>
      <c r="M56">
        <f t="shared" si="19"/>
        <v>1.9513091836140823</v>
      </c>
      <c r="N56">
        <v>0</v>
      </c>
      <c r="O56">
        <f t="shared" si="20"/>
        <v>346.6786037948869</v>
      </c>
      <c r="P56">
        <v>1</v>
      </c>
      <c r="Q56">
        <f t="shared" si="21"/>
        <v>0.10590721652211596</v>
      </c>
      <c r="AB56">
        <v>540</v>
      </c>
      <c r="AC56">
        <f t="shared" si="8"/>
        <v>400</v>
      </c>
      <c r="AD56">
        <f t="shared" si="22"/>
        <v>0.50180000000000002</v>
      </c>
      <c r="AE56">
        <f t="shared" si="23"/>
        <v>5.8545381034222448</v>
      </c>
      <c r="AP56">
        <v>540</v>
      </c>
      <c r="AQ56">
        <f t="shared" si="24"/>
        <v>399</v>
      </c>
      <c r="AR56">
        <f t="shared" si="25"/>
        <v>0.43500000000000005</v>
      </c>
      <c r="AS56">
        <f t="shared" si="26"/>
        <v>9.9746259216958642</v>
      </c>
      <c r="BD56">
        <v>540</v>
      </c>
      <c r="BE56">
        <f t="shared" si="17"/>
        <v>397.70000000000005</v>
      </c>
      <c r="BF56">
        <f t="shared" si="27"/>
        <v>0.44700000000000001</v>
      </c>
      <c r="BG56">
        <f t="shared" si="28"/>
        <v>8.9571266755816321</v>
      </c>
    </row>
    <row r="57" spans="10:59" x14ac:dyDescent="0.3">
      <c r="J57">
        <v>550</v>
      </c>
      <c r="K57">
        <v>392</v>
      </c>
      <c r="L57">
        <f t="shared" si="18"/>
        <v>0.64749999999999996</v>
      </c>
      <c r="M57">
        <f t="shared" si="19"/>
        <v>1.6098760579043323</v>
      </c>
      <c r="N57">
        <v>0</v>
      </c>
      <c r="O57">
        <f t="shared" si="20"/>
        <v>347.38910634440953</v>
      </c>
      <c r="P57">
        <v>1</v>
      </c>
      <c r="Q57">
        <f t="shared" si="21"/>
        <v>8.6326931737894866E-2</v>
      </c>
      <c r="AB57">
        <v>550</v>
      </c>
      <c r="AC57">
        <f t="shared" si="8"/>
        <v>390</v>
      </c>
      <c r="AD57">
        <f t="shared" si="22"/>
        <v>0.50700000000000001</v>
      </c>
      <c r="AE57">
        <f t="shared" si="23"/>
        <v>5.0582697634364679</v>
      </c>
      <c r="AP57">
        <v>550</v>
      </c>
      <c r="AQ57">
        <f t="shared" si="24"/>
        <v>389</v>
      </c>
      <c r="AR57">
        <f t="shared" si="25"/>
        <v>0.44000000000000006</v>
      </c>
      <c r="AS57">
        <f t="shared" si="26"/>
        <v>8.7487954382935911</v>
      </c>
      <c r="BD57">
        <v>550</v>
      </c>
      <c r="BE57">
        <f t="shared" si="17"/>
        <v>387.70000000000005</v>
      </c>
      <c r="BF57">
        <f t="shared" si="27"/>
        <v>0.45050000000000001</v>
      </c>
      <c r="BG57">
        <f t="shared" si="28"/>
        <v>7.9277486109810118</v>
      </c>
    </row>
    <row r="58" spans="10:59" x14ac:dyDescent="0.3">
      <c r="J58">
        <v>560</v>
      </c>
      <c r="K58">
        <v>382</v>
      </c>
      <c r="L58">
        <f t="shared" si="18"/>
        <v>0.65500000000000003</v>
      </c>
      <c r="M58">
        <f t="shared" si="19"/>
        <v>1.3134126885013733</v>
      </c>
      <c r="N58">
        <v>0</v>
      </c>
      <c r="O58">
        <f t="shared" si="20"/>
        <v>347.7505351462396</v>
      </c>
      <c r="P58">
        <v>1</v>
      </c>
      <c r="Q58">
        <f t="shared" si="21"/>
        <v>6.9540023125036224E-2</v>
      </c>
      <c r="AB58">
        <v>560</v>
      </c>
      <c r="AC58">
        <f t="shared" si="8"/>
        <v>380</v>
      </c>
      <c r="AD58">
        <f t="shared" si="22"/>
        <v>0.51219999999999999</v>
      </c>
      <c r="AE58">
        <f t="shared" si="23"/>
        <v>4.3319998939983462</v>
      </c>
      <c r="AP58">
        <v>560</v>
      </c>
      <c r="AQ58">
        <f t="shared" si="24"/>
        <v>379</v>
      </c>
      <c r="AR58">
        <f t="shared" si="25"/>
        <v>0.44500000000000006</v>
      </c>
      <c r="AS58">
        <f t="shared" si="26"/>
        <v>7.6121960327799476</v>
      </c>
      <c r="BD58">
        <v>560</v>
      </c>
      <c r="BE58">
        <f t="shared" si="17"/>
        <v>377.70000000000005</v>
      </c>
      <c r="BF58">
        <f t="shared" si="27"/>
        <v>0.45400000000000001</v>
      </c>
      <c r="BG58">
        <f t="shared" si="28"/>
        <v>6.9637881193976359</v>
      </c>
    </row>
    <row r="59" spans="10:59" x14ac:dyDescent="0.3">
      <c r="J59">
        <v>570</v>
      </c>
      <c r="K59">
        <v>372</v>
      </c>
      <c r="L59">
        <f t="shared" si="18"/>
        <v>0.66249999999999998</v>
      </c>
      <c r="M59">
        <f t="shared" si="19"/>
        <v>1.0587368406383357</v>
      </c>
      <c r="N59">
        <v>0</v>
      </c>
      <c r="O59">
        <f t="shared" si="20"/>
        <v>347.75546804323307</v>
      </c>
      <c r="P59">
        <v>1</v>
      </c>
      <c r="Q59">
        <f t="shared" si="21"/>
        <v>5.531012257569335E-2</v>
      </c>
      <c r="AB59">
        <v>570</v>
      </c>
      <c r="AC59">
        <f t="shared" si="8"/>
        <v>370</v>
      </c>
      <c r="AD59">
        <f t="shared" si="22"/>
        <v>0.51739999999999997</v>
      </c>
      <c r="AE59">
        <f t="shared" si="23"/>
        <v>3.6751033806606412</v>
      </c>
      <c r="AP59">
        <v>570</v>
      </c>
      <c r="AQ59">
        <f t="shared" si="24"/>
        <v>369</v>
      </c>
      <c r="AR59">
        <f t="shared" si="25"/>
        <v>0.45000000000000007</v>
      </c>
      <c r="AS59">
        <f t="shared" si="26"/>
        <v>6.5663764182824123</v>
      </c>
      <c r="BD59">
        <v>570</v>
      </c>
      <c r="BE59">
        <f t="shared" si="17"/>
        <v>367.70000000000005</v>
      </c>
      <c r="BF59">
        <f t="shared" si="27"/>
        <v>0.45750000000000002</v>
      </c>
      <c r="BG59">
        <f t="shared" si="28"/>
        <v>6.0675787641615013</v>
      </c>
    </row>
    <row r="60" spans="10:59" x14ac:dyDescent="0.3">
      <c r="J60">
        <v>580</v>
      </c>
      <c r="K60">
        <v>362</v>
      </c>
      <c r="L60">
        <f t="shared" si="18"/>
        <v>0.66999999999999993</v>
      </c>
      <c r="M60">
        <f t="shared" si="19"/>
        <v>0.84245822058334552</v>
      </c>
      <c r="N60">
        <v>0</v>
      </c>
      <c r="O60">
        <f t="shared" si="20"/>
        <v>347.3969462821359</v>
      </c>
      <c r="P60">
        <v>1</v>
      </c>
      <c r="Q60">
        <f t="shared" si="21"/>
        <v>4.3393687547203991E-2</v>
      </c>
      <c r="AB60">
        <v>580</v>
      </c>
      <c r="AC60">
        <f t="shared" si="8"/>
        <v>360</v>
      </c>
      <c r="AD60">
        <f t="shared" si="22"/>
        <v>0.52259999999999995</v>
      </c>
      <c r="AE60">
        <f t="shared" si="23"/>
        <v>3.0862540492990336</v>
      </c>
      <c r="AP60">
        <v>580</v>
      </c>
      <c r="AQ60">
        <f t="shared" si="24"/>
        <v>359</v>
      </c>
      <c r="AR60">
        <f t="shared" si="25"/>
        <v>0.45499999999999996</v>
      </c>
      <c r="AS60">
        <f t="shared" si="26"/>
        <v>5.6119184835819578</v>
      </c>
      <c r="BD60">
        <v>580</v>
      </c>
      <c r="BE60">
        <f t="shared" si="17"/>
        <v>357.70000000000005</v>
      </c>
      <c r="BF60">
        <f t="shared" si="27"/>
        <v>0.46099999999999997</v>
      </c>
      <c r="BG60">
        <f t="shared" si="28"/>
        <v>5.2407379279038562</v>
      </c>
    </row>
    <row r="61" spans="10:59" x14ac:dyDescent="0.3">
      <c r="J61">
        <v>590</v>
      </c>
      <c r="K61">
        <v>352</v>
      </c>
      <c r="L61">
        <f t="shared" si="18"/>
        <v>0.67749999999999999</v>
      </c>
      <c r="M61">
        <f t="shared" si="19"/>
        <v>0.66104646590039995</v>
      </c>
      <c r="N61">
        <v>0</v>
      </c>
      <c r="O61">
        <f t="shared" si="20"/>
        <v>346.66856093236106</v>
      </c>
      <c r="P61">
        <v>1</v>
      </c>
      <c r="Q61">
        <f t="shared" si="21"/>
        <v>3.3544628702948734E-2</v>
      </c>
      <c r="AB61">
        <v>590</v>
      </c>
      <c r="AC61">
        <f t="shared" si="8"/>
        <v>350</v>
      </c>
      <c r="AD61">
        <f t="shared" si="22"/>
        <v>0.52779999999999994</v>
      </c>
      <c r="AE61">
        <f t="shared" si="23"/>
        <v>2.5634538254101966</v>
      </c>
      <c r="AP61">
        <v>590</v>
      </c>
      <c r="AQ61">
        <f t="shared" si="24"/>
        <v>349</v>
      </c>
      <c r="AR61">
        <f t="shared" si="25"/>
        <v>0.45999999999999996</v>
      </c>
      <c r="AS61">
        <f t="shared" si="26"/>
        <v>4.7484298647216141</v>
      </c>
      <c r="BD61">
        <v>590</v>
      </c>
      <c r="BE61">
        <f t="shared" si="17"/>
        <v>347.70000000000005</v>
      </c>
      <c r="BF61">
        <f t="shared" si="27"/>
        <v>0.46450000000000002</v>
      </c>
      <c r="BG61">
        <f t="shared" si="28"/>
        <v>4.484139611444685</v>
      </c>
    </row>
    <row r="62" spans="10:59" x14ac:dyDescent="0.3">
      <c r="J62">
        <v>600</v>
      </c>
      <c r="K62">
        <v>342</v>
      </c>
      <c r="L62">
        <f t="shared" si="18"/>
        <v>0.68500000000000005</v>
      </c>
      <c r="M62">
        <f t="shared" si="19"/>
        <v>0.5109004852515705</v>
      </c>
      <c r="N62">
        <v>0</v>
      </c>
      <c r="O62">
        <f t="shared" si="20"/>
        <v>345.56454503107477</v>
      </c>
      <c r="P62">
        <v>1</v>
      </c>
      <c r="Q62">
        <f t="shared" si="21"/>
        <v>2.5518830389309782E-2</v>
      </c>
      <c r="AB62">
        <v>600</v>
      </c>
      <c r="AC62">
        <f t="shared" si="8"/>
        <v>340</v>
      </c>
      <c r="AD62">
        <f t="shared" si="22"/>
        <v>0.53300000000000003</v>
      </c>
      <c r="AE62">
        <f t="shared" si="23"/>
        <v>2.1040742779676895</v>
      </c>
      <c r="AP62">
        <v>600</v>
      </c>
      <c r="AQ62">
        <f t="shared" si="24"/>
        <v>339</v>
      </c>
      <c r="AR62">
        <f t="shared" si="25"/>
        <v>0.46499999999999997</v>
      </c>
      <c r="AS62">
        <f t="shared" si="26"/>
        <v>3.9745517481762831</v>
      </c>
      <c r="BD62">
        <v>600</v>
      </c>
      <c r="BE62">
        <f t="shared" si="17"/>
        <v>337.70000000000005</v>
      </c>
      <c r="BF62">
        <f t="shared" si="27"/>
        <v>0.46799999999999997</v>
      </c>
      <c r="BG62">
        <f t="shared" si="28"/>
        <v>3.7978969801709734</v>
      </c>
    </row>
    <row r="63" spans="10:59" x14ac:dyDescent="0.3">
      <c r="J63">
        <v>610</v>
      </c>
      <c r="K63">
        <v>332</v>
      </c>
      <c r="L63">
        <f t="shared" si="18"/>
        <v>0.6925</v>
      </c>
      <c r="M63">
        <f t="shared" si="19"/>
        <v>0.38841747347853506</v>
      </c>
      <c r="N63">
        <v>0</v>
      </c>
      <c r="O63">
        <f t="shared" si="20"/>
        <v>344.07987051890871</v>
      </c>
      <c r="P63">
        <v>1</v>
      </c>
      <c r="Q63">
        <f t="shared" si="21"/>
        <v>1.9078446579764496E-2</v>
      </c>
      <c r="AB63">
        <v>610</v>
      </c>
      <c r="AC63">
        <f t="shared" si="8"/>
        <v>330</v>
      </c>
      <c r="AD63">
        <f t="shared" si="22"/>
        <v>0.53820000000000001</v>
      </c>
      <c r="AE63">
        <f t="shared" si="23"/>
        <v>1.7049108491546403</v>
      </c>
      <c r="AP63">
        <v>610</v>
      </c>
      <c r="AQ63">
        <f t="shared" si="24"/>
        <v>329</v>
      </c>
      <c r="AR63">
        <f t="shared" si="25"/>
        <v>0.47</v>
      </c>
      <c r="AS63">
        <f t="shared" si="26"/>
        <v>3.2879836226458528</v>
      </c>
      <c r="BD63">
        <v>610</v>
      </c>
      <c r="BE63">
        <f t="shared" si="17"/>
        <v>327.70000000000005</v>
      </c>
      <c r="BF63">
        <f t="shared" si="27"/>
        <v>0.47150000000000003</v>
      </c>
      <c r="BG63">
        <f t="shared" si="28"/>
        <v>3.1813564082764474</v>
      </c>
    </row>
    <row r="64" spans="10:59" x14ac:dyDescent="0.3">
      <c r="J64">
        <v>620</v>
      </c>
      <c r="K64">
        <v>322</v>
      </c>
      <c r="L64">
        <f t="shared" si="18"/>
        <v>0.7</v>
      </c>
      <c r="M64">
        <f t="shared" si="19"/>
        <v>0.29005976655517329</v>
      </c>
      <c r="N64">
        <v>0</v>
      </c>
      <c r="O64">
        <f t="shared" si="20"/>
        <v>342.21034852900618</v>
      </c>
      <c r="P64">
        <v>1</v>
      </c>
      <c r="Q64">
        <f t="shared" si="21"/>
        <v>1.3995852579226415E-2</v>
      </c>
      <c r="AB64">
        <v>620</v>
      </c>
      <c r="AC64">
        <f t="shared" si="8"/>
        <v>320</v>
      </c>
      <c r="AD64">
        <f t="shared" si="22"/>
        <v>0.54339999999999999</v>
      </c>
      <c r="AE64">
        <f t="shared" si="23"/>
        <v>1.3622496892011757</v>
      </c>
      <c r="AP64">
        <v>620</v>
      </c>
      <c r="AQ64">
        <f t="shared" si="24"/>
        <v>319</v>
      </c>
      <c r="AR64">
        <f t="shared" si="25"/>
        <v>0.47499999999999998</v>
      </c>
      <c r="AS64">
        <f t="shared" si="26"/>
        <v>2.6855264445101601</v>
      </c>
      <c r="BD64">
        <v>620</v>
      </c>
      <c r="BE64">
        <f t="shared" si="17"/>
        <v>317.70000000000005</v>
      </c>
      <c r="BF64">
        <f t="shared" si="27"/>
        <v>0.47499999999999998</v>
      </c>
      <c r="BG64">
        <f t="shared" si="28"/>
        <v>2.6331047341202121</v>
      </c>
    </row>
    <row r="65" spans="10:59" x14ac:dyDescent="0.3">
      <c r="J65">
        <v>630</v>
      </c>
      <c r="K65">
        <v>312</v>
      </c>
      <c r="L65">
        <f t="shared" si="18"/>
        <v>0.70750000000000002</v>
      </c>
      <c r="M65">
        <f t="shared" si="19"/>
        <v>0.21241760020639291</v>
      </c>
      <c r="N65">
        <v>0</v>
      </c>
      <c r="O65">
        <f t="shared" si="20"/>
        <v>339.95273095292299</v>
      </c>
      <c r="P65">
        <v>1</v>
      </c>
      <c r="Q65">
        <f t="shared" si="21"/>
        <v>1.0057135778837021E-2</v>
      </c>
      <c r="AB65">
        <v>630</v>
      </c>
      <c r="AC65">
        <f t="shared" si="8"/>
        <v>310</v>
      </c>
      <c r="AD65">
        <f t="shared" si="22"/>
        <v>0.54859999999999998</v>
      </c>
      <c r="AE65">
        <f t="shared" si="23"/>
        <v>1.0719465495551121</v>
      </c>
      <c r="AP65">
        <v>630</v>
      </c>
      <c r="AQ65">
        <f t="shared" si="24"/>
        <v>309</v>
      </c>
      <c r="AR65">
        <f t="shared" si="25"/>
        <v>0.48</v>
      </c>
      <c r="AS65">
        <f t="shared" si="26"/>
        <v>2.163145299394575</v>
      </c>
      <c r="BD65">
        <v>630</v>
      </c>
      <c r="BE65">
        <f t="shared" si="17"/>
        <v>307.70000000000005</v>
      </c>
      <c r="BF65">
        <f t="shared" si="27"/>
        <v>0.47850000000000004</v>
      </c>
      <c r="BG65">
        <f t="shared" si="28"/>
        <v>2.1509913148206894</v>
      </c>
    </row>
    <row r="66" spans="10:59" x14ac:dyDescent="0.3">
      <c r="J66">
        <v>640</v>
      </c>
      <c r="K66">
        <v>302</v>
      </c>
      <c r="L66">
        <f t="shared" si="18"/>
        <v>0.71499999999999997</v>
      </c>
      <c r="M66">
        <f t="shared" si="19"/>
        <v>0.1522658155629647</v>
      </c>
      <c r="N66">
        <v>0</v>
      </c>
      <c r="O66">
        <f t="shared" si="20"/>
        <v>337.30481040438235</v>
      </c>
      <c r="P66">
        <v>1</v>
      </c>
      <c r="Q66">
        <f t="shared" si="21"/>
        <v>7.0650180139173414E-3</v>
      </c>
      <c r="AB66">
        <v>640</v>
      </c>
      <c r="AC66">
        <f t="shared" si="8"/>
        <v>300</v>
      </c>
      <c r="AD66">
        <f t="shared" si="22"/>
        <v>0.55379999999999996</v>
      </c>
      <c r="AE66">
        <f t="shared" si="23"/>
        <v>0.82951664149843329</v>
      </c>
      <c r="AP66">
        <v>640</v>
      </c>
      <c r="AQ66">
        <f t="shared" si="24"/>
        <v>299</v>
      </c>
      <c r="AR66">
        <f t="shared" si="25"/>
        <v>0.48499999999999999</v>
      </c>
      <c r="AS66">
        <f t="shared" si="26"/>
        <v>1.7160521108594857</v>
      </c>
      <c r="BD66">
        <v>640</v>
      </c>
      <c r="BE66">
        <f t="shared" si="17"/>
        <v>297.70000000000005</v>
      </c>
      <c r="BF66">
        <f t="shared" si="27"/>
        <v>0.48199999999999998</v>
      </c>
      <c r="BG66">
        <f t="shared" si="28"/>
        <v>1.7321662333795365</v>
      </c>
    </row>
    <row r="67" spans="10:59" x14ac:dyDescent="0.3">
      <c r="J67">
        <v>650</v>
      </c>
      <c r="K67">
        <v>292</v>
      </c>
      <c r="L67">
        <f t="shared" si="18"/>
        <v>0.72249999999999992</v>
      </c>
      <c r="M67">
        <f t="shared" si="19"/>
        <v>0.106612634593362</v>
      </c>
      <c r="N67">
        <v>0</v>
      </c>
      <c r="O67">
        <f t="shared" si="20"/>
        <v>334.26551470927757</v>
      </c>
      <c r="P67">
        <v>1</v>
      </c>
      <c r="Q67">
        <f t="shared" si="21"/>
        <v>4.8411182846897468E-3</v>
      </c>
      <c r="AB67">
        <v>650</v>
      </c>
      <c r="AC67">
        <f t="shared" ref="AC67:AC96" si="32">940-AB67</f>
        <v>290</v>
      </c>
      <c r="AD67">
        <f t="shared" si="22"/>
        <v>0.55899999999999994</v>
      </c>
      <c r="AE67">
        <f t="shared" si="23"/>
        <v>0.63023375266172033</v>
      </c>
      <c r="AP67">
        <v>650</v>
      </c>
      <c r="AQ67">
        <f t="shared" si="24"/>
        <v>289</v>
      </c>
      <c r="AR67">
        <f t="shared" si="25"/>
        <v>0.49</v>
      </c>
      <c r="AS67">
        <f t="shared" si="26"/>
        <v>1.3388082532321568</v>
      </c>
      <c r="BD67">
        <v>650</v>
      </c>
      <c r="BE67">
        <f t="shared" ref="BE67:BE96" si="33">937.7-BD67</f>
        <v>287.70000000000005</v>
      </c>
      <c r="BF67">
        <f t="shared" si="27"/>
        <v>0.48550000000000004</v>
      </c>
      <c r="BG67">
        <f t="shared" si="28"/>
        <v>1.373135645246687</v>
      </c>
    </row>
    <row r="68" spans="10:59" x14ac:dyDescent="0.3">
      <c r="J68">
        <v>660</v>
      </c>
      <c r="K68">
        <v>282</v>
      </c>
      <c r="L68">
        <f t="shared" ref="L68:L97" si="34">0.235+0.00075*J68</f>
        <v>0.73</v>
      </c>
      <c r="M68">
        <f t="shared" ref="M68:M97" si="35">2.5*SQRT(1000*3*1.38*6.022*K68/26.98)*0.27*(EXP(-4.49*1000/1.38/K68))^L68*(1-EXP(-1.9*(942-K68)/1.38/K68))</f>
        <v>7.2738823830649127E-2</v>
      </c>
      <c r="N68">
        <v>0</v>
      </c>
      <c r="O68">
        <f t="shared" ref="O68:O97" si="36">2.5*SQRT(1000*3*1.38*6.022*K68/26.98)*0.27*(EXP(-4.49*1000/1.38/J68))^N68*(1-EXP(-1.9*(942-K68)/1.38/K68))</f>
        <v>330.83499084229857</v>
      </c>
      <c r="P68">
        <v>1</v>
      </c>
      <c r="Q68">
        <f t="shared" ref="Q68:Q97" si="37">2.5*SQRT(1000*3*1.38*6.022*K68/26.98)*0.27*(EXP(-4.49*1000/1.38/K68))^P68*(1-EXP(-1.9*(942-K68)/1.38/K68))</f>
        <v>3.2274880206886545E-3</v>
      </c>
      <c r="AB68">
        <v>660</v>
      </c>
      <c r="AC68">
        <f t="shared" si="32"/>
        <v>280</v>
      </c>
      <c r="AD68">
        <f t="shared" ref="AD68:AD96" si="38">0.221+0.00052*AB68</f>
        <v>0.56419999999999992</v>
      </c>
      <c r="AE68">
        <f t="shared" ref="AE68:AE96" si="39">2.5*SQRT(1000*3*1.38*6.022*AC68/26.98)*0.27*(EXP(-4.49*1000/1.38/AC68))^AD68*(1-EXP(-1.9*(942-AC68)/1.38/AC68))</f>
        <v>0.46923625233198568</v>
      </c>
      <c r="AP68">
        <v>660</v>
      </c>
      <c r="AQ68">
        <f t="shared" ref="AQ68:AQ96" si="40">939-AP68</f>
        <v>279</v>
      </c>
      <c r="AR68">
        <f t="shared" ref="AR68:AR96" si="41">0.165+0.0005*AP68</f>
        <v>0.495</v>
      </c>
      <c r="AS68">
        <f t="shared" ref="AS68:AS96" si="42">2.5*SQRT(1000*3*1.38*6.022*AQ68/26.98)*0.27*(EXP(-4.49*1000/1.38/AQ68))^AR68*(1-EXP(-1.9*(939-AQ68)/1.38/AQ68))</f>
        <v>1.0254460634062905</v>
      </c>
      <c r="BD68">
        <v>660</v>
      </c>
      <c r="BE68">
        <f t="shared" si="33"/>
        <v>277.70000000000005</v>
      </c>
      <c r="BF68">
        <f t="shared" ref="BF68:BF96" si="43">0.258+0.00035*BD68</f>
        <v>0.48899999999999999</v>
      </c>
      <c r="BG68">
        <f t="shared" ref="BG68:BG96" si="44">2.5*SQRT(1000*3*1.38*6.022*BE68/26.98)*0.27*(EXP(-4.49*1000/1.38/BE68))^BF68*(1-EXP(-1.9*(942-BE68)/1.38/BE68))</f>
        <v>1.0698347332222566</v>
      </c>
    </row>
    <row r="69" spans="10:59" x14ac:dyDescent="0.3">
      <c r="J69">
        <v>670</v>
      </c>
      <c r="K69">
        <v>272</v>
      </c>
      <c r="L69">
        <f t="shared" si="34"/>
        <v>0.73750000000000004</v>
      </c>
      <c r="M69">
        <f t="shared" si="35"/>
        <v>4.8225888041037439E-2</v>
      </c>
      <c r="N69">
        <v>0</v>
      </c>
      <c r="O69">
        <f t="shared" si="36"/>
        <v>327.01467178685431</v>
      </c>
      <c r="P69">
        <v>1</v>
      </c>
      <c r="Q69">
        <f t="shared" si="37"/>
        <v>2.0873813949708556E-3</v>
      </c>
      <c r="AB69">
        <v>670</v>
      </c>
      <c r="AC69">
        <f t="shared" si="32"/>
        <v>270</v>
      </c>
      <c r="AD69">
        <f t="shared" si="38"/>
        <v>0.56940000000000002</v>
      </c>
      <c r="AE69">
        <f t="shared" si="39"/>
        <v>0.34163694195642752</v>
      </c>
      <c r="AP69">
        <v>670</v>
      </c>
      <c r="AQ69">
        <f t="shared" si="40"/>
        <v>269</v>
      </c>
      <c r="AR69">
        <f t="shared" si="41"/>
        <v>0.5</v>
      </c>
      <c r="AS69">
        <f t="shared" si="42"/>
        <v>0.76960722291451789</v>
      </c>
      <c r="BD69">
        <v>670</v>
      </c>
      <c r="BE69">
        <f t="shared" si="33"/>
        <v>267.70000000000005</v>
      </c>
      <c r="BF69">
        <f t="shared" si="43"/>
        <v>0.49249999999999999</v>
      </c>
      <c r="BG69">
        <f t="shared" si="44"/>
        <v>0.81771805464338787</v>
      </c>
    </row>
    <row r="70" spans="10:59" x14ac:dyDescent="0.3">
      <c r="J70">
        <v>680</v>
      </c>
      <c r="K70">
        <v>262</v>
      </c>
      <c r="L70">
        <f t="shared" si="34"/>
        <v>0.745</v>
      </c>
      <c r="M70">
        <f t="shared" si="35"/>
        <v>3.0972387891134337E-2</v>
      </c>
      <c r="N70">
        <v>0</v>
      </c>
      <c r="O70">
        <f t="shared" si="36"/>
        <v>322.80731810631914</v>
      </c>
      <c r="P70">
        <v>1</v>
      </c>
      <c r="Q70">
        <f t="shared" si="37"/>
        <v>1.3052593671253499E-3</v>
      </c>
      <c r="AB70">
        <v>680</v>
      </c>
      <c r="AC70">
        <f t="shared" si="32"/>
        <v>260</v>
      </c>
      <c r="AD70">
        <f t="shared" si="38"/>
        <v>0.5746</v>
      </c>
      <c r="AE70">
        <f t="shared" si="39"/>
        <v>0.24263306788151184</v>
      </c>
      <c r="AP70">
        <v>680</v>
      </c>
      <c r="AQ70">
        <f t="shared" si="40"/>
        <v>259</v>
      </c>
      <c r="AR70">
        <f t="shared" si="41"/>
        <v>0.505</v>
      </c>
      <c r="AS70">
        <f t="shared" si="42"/>
        <v>0.56469482141430793</v>
      </c>
      <c r="BD70">
        <v>680</v>
      </c>
      <c r="BE70">
        <f t="shared" si="33"/>
        <v>257.70000000000005</v>
      </c>
      <c r="BF70">
        <f t="shared" si="43"/>
        <v>0.496</v>
      </c>
      <c r="BG70">
        <f t="shared" si="44"/>
        <v>0.61186620645896972</v>
      </c>
    </row>
    <row r="71" spans="10:59" x14ac:dyDescent="0.3">
      <c r="J71">
        <v>690</v>
      </c>
      <c r="K71">
        <v>252</v>
      </c>
      <c r="L71">
        <f t="shared" si="34"/>
        <v>0.75249999999999995</v>
      </c>
      <c r="M71">
        <f t="shared" si="35"/>
        <v>1.9198046717933341E-2</v>
      </c>
      <c r="N71">
        <v>0</v>
      </c>
      <c r="O71">
        <f t="shared" si="36"/>
        <v>318.21702409144774</v>
      </c>
      <c r="P71">
        <v>1</v>
      </c>
      <c r="Q71">
        <f t="shared" si="37"/>
        <v>7.8606622536748344E-4</v>
      </c>
      <c r="AB71">
        <v>690</v>
      </c>
      <c r="AC71">
        <f t="shared" si="32"/>
        <v>250</v>
      </c>
      <c r="AD71">
        <f t="shared" si="38"/>
        <v>0.57979999999999998</v>
      </c>
      <c r="AE71">
        <f t="shared" si="39"/>
        <v>0.16761227208384805</v>
      </c>
      <c r="AP71">
        <v>690</v>
      </c>
      <c r="AQ71">
        <f t="shared" si="40"/>
        <v>249</v>
      </c>
      <c r="AR71">
        <f t="shared" si="41"/>
        <v>0.51</v>
      </c>
      <c r="AS71">
        <f t="shared" si="42"/>
        <v>0.40403466428675666</v>
      </c>
      <c r="BD71">
        <v>690</v>
      </c>
      <c r="BE71">
        <f t="shared" si="33"/>
        <v>247.70000000000005</v>
      </c>
      <c r="BF71">
        <f t="shared" si="43"/>
        <v>0.4995</v>
      </c>
      <c r="BG71">
        <f t="shared" si="44"/>
        <v>0.44710670968021998</v>
      </c>
    </row>
    <row r="72" spans="10:59" x14ac:dyDescent="0.3">
      <c r="J72">
        <v>700</v>
      </c>
      <c r="K72">
        <v>242</v>
      </c>
      <c r="L72">
        <f t="shared" si="34"/>
        <v>0.76</v>
      </c>
      <c r="M72">
        <f t="shared" si="35"/>
        <v>1.1435974727480416E-2</v>
      </c>
      <c r="N72">
        <v>0</v>
      </c>
      <c r="O72">
        <f t="shared" si="36"/>
        <v>313.2491762333911</v>
      </c>
      <c r="P72">
        <v>1</v>
      </c>
      <c r="Q72">
        <f t="shared" si="37"/>
        <v>4.5385855787191215E-4</v>
      </c>
      <c r="AB72">
        <v>700</v>
      </c>
      <c r="AC72">
        <f t="shared" si="32"/>
        <v>240</v>
      </c>
      <c r="AD72">
        <f t="shared" si="38"/>
        <v>0.58499999999999996</v>
      </c>
      <c r="AE72">
        <f t="shared" si="39"/>
        <v>0.11224989025635837</v>
      </c>
      <c r="AP72">
        <v>700</v>
      </c>
      <c r="AQ72">
        <f t="shared" si="40"/>
        <v>239</v>
      </c>
      <c r="AR72">
        <f t="shared" si="41"/>
        <v>0.51500000000000001</v>
      </c>
      <c r="AS72">
        <f t="shared" si="42"/>
        <v>0.28104012822627283</v>
      </c>
      <c r="BD72">
        <v>700</v>
      </c>
      <c r="BE72">
        <f t="shared" si="33"/>
        <v>237.70000000000005</v>
      </c>
      <c r="BF72">
        <f t="shared" si="43"/>
        <v>0.503</v>
      </c>
      <c r="BG72">
        <f t="shared" si="44"/>
        <v>0.31814585295622622</v>
      </c>
    </row>
    <row r="73" spans="10:59" x14ac:dyDescent="0.3">
      <c r="J73">
        <v>710</v>
      </c>
      <c r="K73">
        <v>232</v>
      </c>
      <c r="L73">
        <f t="shared" si="34"/>
        <v>0.76749999999999996</v>
      </c>
      <c r="M73">
        <f t="shared" si="35"/>
        <v>6.5140499374545897E-3</v>
      </c>
      <c r="N73">
        <v>0</v>
      </c>
      <c r="O73">
        <f t="shared" si="36"/>
        <v>307.9103495546795</v>
      </c>
      <c r="P73">
        <v>1</v>
      </c>
      <c r="Q73">
        <f t="shared" si="37"/>
        <v>2.499051247001465E-4</v>
      </c>
      <c r="AB73">
        <v>710</v>
      </c>
      <c r="AC73">
        <f t="shared" si="32"/>
        <v>230</v>
      </c>
      <c r="AD73">
        <f t="shared" si="38"/>
        <v>0.59019999999999995</v>
      </c>
      <c r="AE73">
        <f t="shared" si="39"/>
        <v>7.2592901953654795E-2</v>
      </c>
      <c r="AP73">
        <v>710</v>
      </c>
      <c r="AQ73">
        <f t="shared" si="40"/>
        <v>229</v>
      </c>
      <c r="AR73">
        <f t="shared" si="41"/>
        <v>0.52</v>
      </c>
      <c r="AS73">
        <f t="shared" si="42"/>
        <v>0.18937371165225481</v>
      </c>
      <c r="BD73">
        <v>710</v>
      </c>
      <c r="BE73">
        <f t="shared" si="33"/>
        <v>227.70000000000005</v>
      </c>
      <c r="BF73">
        <f t="shared" si="43"/>
        <v>0.50649999999999995</v>
      </c>
      <c r="BG73">
        <f t="shared" si="44"/>
        <v>0.2197069916067122</v>
      </c>
    </row>
    <row r="74" spans="10:59" x14ac:dyDescent="0.3">
      <c r="J74">
        <v>720</v>
      </c>
      <c r="K74">
        <v>222</v>
      </c>
      <c r="L74">
        <f t="shared" si="34"/>
        <v>0.77500000000000002</v>
      </c>
      <c r="M74">
        <f t="shared" si="35"/>
        <v>3.5271916099540862E-3</v>
      </c>
      <c r="N74">
        <v>0</v>
      </c>
      <c r="O74">
        <f t="shared" si="36"/>
        <v>302.20812517075541</v>
      </c>
      <c r="P74">
        <v>1</v>
      </c>
      <c r="Q74">
        <f t="shared" si="37"/>
        <v>1.3040776379695065E-4</v>
      </c>
      <c r="AB74">
        <v>720</v>
      </c>
      <c r="AC74">
        <f t="shared" si="32"/>
        <v>220</v>
      </c>
      <c r="AD74">
        <f t="shared" si="38"/>
        <v>0.59539999999999993</v>
      </c>
      <c r="AE74">
        <f t="shared" si="39"/>
        <v>4.5126083697321517E-2</v>
      </c>
      <c r="AP74">
        <v>720</v>
      </c>
      <c r="AQ74">
        <f t="shared" si="40"/>
        <v>219</v>
      </c>
      <c r="AR74">
        <f t="shared" si="41"/>
        <v>0.52500000000000002</v>
      </c>
      <c r="AS74">
        <f t="shared" si="42"/>
        <v>0.12309751982813183</v>
      </c>
      <c r="BD74">
        <v>720</v>
      </c>
      <c r="BE74">
        <f t="shared" si="33"/>
        <v>217.70000000000005</v>
      </c>
      <c r="BF74">
        <f t="shared" si="43"/>
        <v>0.51</v>
      </c>
      <c r="BG74">
        <f t="shared" si="44"/>
        <v>0.14666956450682953</v>
      </c>
    </row>
    <row r="75" spans="10:59" x14ac:dyDescent="0.3">
      <c r="J75">
        <v>730</v>
      </c>
      <c r="K75">
        <v>212</v>
      </c>
      <c r="L75">
        <f t="shared" si="34"/>
        <v>0.78249999999999997</v>
      </c>
      <c r="M75">
        <f t="shared" si="35"/>
        <v>1.8028669218262483E-3</v>
      </c>
      <c r="N75">
        <v>0</v>
      </c>
      <c r="O75">
        <f t="shared" si="36"/>
        <v>296.15081060159793</v>
      </c>
      <c r="P75">
        <v>1</v>
      </c>
      <c r="Q75">
        <f t="shared" si="37"/>
        <v>6.4013896155586979E-5</v>
      </c>
      <c r="AB75">
        <v>730</v>
      </c>
      <c r="AC75">
        <f t="shared" si="32"/>
        <v>210</v>
      </c>
      <c r="AD75">
        <f t="shared" si="38"/>
        <v>0.60060000000000002</v>
      </c>
      <c r="AE75">
        <f t="shared" si="39"/>
        <v>2.681659164314017E-2</v>
      </c>
      <c r="AP75">
        <v>730</v>
      </c>
      <c r="AQ75">
        <f t="shared" si="40"/>
        <v>209</v>
      </c>
      <c r="AR75">
        <f t="shared" si="41"/>
        <v>0.53</v>
      </c>
      <c r="AS75">
        <f t="shared" si="42"/>
        <v>7.680444884834188E-2</v>
      </c>
      <c r="BD75">
        <v>730</v>
      </c>
      <c r="BE75">
        <f t="shared" si="33"/>
        <v>207.70000000000005</v>
      </c>
      <c r="BF75">
        <f t="shared" si="43"/>
        <v>0.51350000000000007</v>
      </c>
      <c r="BG75">
        <f t="shared" si="44"/>
        <v>9.4201999262575886E-2</v>
      </c>
    </row>
    <row r="76" spans="10:59" x14ac:dyDescent="0.3">
      <c r="J76">
        <v>740</v>
      </c>
      <c r="K76">
        <v>202</v>
      </c>
      <c r="L76">
        <f t="shared" si="34"/>
        <v>0.79</v>
      </c>
      <c r="M76">
        <f t="shared" si="35"/>
        <v>8.6260156672814776E-4</v>
      </c>
      <c r="N76">
        <v>0</v>
      </c>
      <c r="O76">
        <f t="shared" si="36"/>
        <v>289.74704316505415</v>
      </c>
      <c r="P76">
        <v>1</v>
      </c>
      <c r="Q76">
        <f t="shared" si="37"/>
        <v>2.9296655073579869E-5</v>
      </c>
      <c r="AB76">
        <v>740</v>
      </c>
      <c r="AC76">
        <f t="shared" si="32"/>
        <v>200</v>
      </c>
      <c r="AD76">
        <f t="shared" si="38"/>
        <v>0.60580000000000001</v>
      </c>
      <c r="AE76">
        <f t="shared" si="39"/>
        <v>1.5134355402664971E-2</v>
      </c>
      <c r="AP76">
        <v>740</v>
      </c>
      <c r="AQ76">
        <f t="shared" si="40"/>
        <v>199</v>
      </c>
      <c r="AR76">
        <f t="shared" si="41"/>
        <v>0.53500000000000003</v>
      </c>
      <c r="AS76">
        <f t="shared" si="42"/>
        <v>4.5721990095991719E-2</v>
      </c>
      <c r="BD76">
        <v>740</v>
      </c>
      <c r="BE76">
        <f t="shared" si="33"/>
        <v>197.70000000000005</v>
      </c>
      <c r="BF76">
        <f t="shared" si="43"/>
        <v>0.51700000000000002</v>
      </c>
      <c r="BG76">
        <f t="shared" si="44"/>
        <v>5.7880902454608842E-2</v>
      </c>
    </row>
    <row r="77" spans="10:59" x14ac:dyDescent="0.3">
      <c r="J77">
        <v>750</v>
      </c>
      <c r="K77">
        <v>192</v>
      </c>
      <c r="L77">
        <f t="shared" si="34"/>
        <v>0.79749999999999999</v>
      </c>
      <c r="M77">
        <f t="shared" si="35"/>
        <v>3.8244223822918869E-4</v>
      </c>
      <c r="N77">
        <v>0</v>
      </c>
      <c r="O77">
        <f t="shared" si="36"/>
        <v>283.00525673099742</v>
      </c>
      <c r="P77">
        <v>1</v>
      </c>
      <c r="Q77">
        <f t="shared" si="37"/>
        <v>1.2366879909791689E-5</v>
      </c>
      <c r="AB77">
        <v>750</v>
      </c>
      <c r="AC77">
        <f t="shared" si="32"/>
        <v>190</v>
      </c>
      <c r="AD77">
        <f t="shared" si="38"/>
        <v>0.61099999999999999</v>
      </c>
      <c r="AE77">
        <f t="shared" si="39"/>
        <v>8.0472962160479094E-3</v>
      </c>
      <c r="AP77">
        <v>750</v>
      </c>
      <c r="AQ77">
        <f t="shared" si="40"/>
        <v>189</v>
      </c>
      <c r="AR77">
        <f t="shared" si="41"/>
        <v>0.54</v>
      </c>
      <c r="AS77">
        <f t="shared" si="42"/>
        <v>2.5781565676231761E-2</v>
      </c>
      <c r="BD77">
        <v>750</v>
      </c>
      <c r="BE77">
        <f t="shared" si="33"/>
        <v>187.70000000000005</v>
      </c>
      <c r="BF77">
        <f t="shared" si="43"/>
        <v>0.52049999999999996</v>
      </c>
      <c r="BG77">
        <f t="shared" si="44"/>
        <v>3.3788691569514952E-2</v>
      </c>
    </row>
    <row r="78" spans="10:59" x14ac:dyDescent="0.3">
      <c r="J78">
        <v>760</v>
      </c>
      <c r="K78">
        <v>182</v>
      </c>
      <c r="L78">
        <f t="shared" si="34"/>
        <v>0.80500000000000005</v>
      </c>
      <c r="M78">
        <f t="shared" si="35"/>
        <v>1.551888832893297E-4</v>
      </c>
      <c r="N78">
        <v>0</v>
      </c>
      <c r="O78">
        <f t="shared" si="36"/>
        <v>275.93299374463351</v>
      </c>
      <c r="P78">
        <v>1</v>
      </c>
      <c r="Q78">
        <f t="shared" si="37"/>
        <v>4.7522497246958252E-6</v>
      </c>
      <c r="AB78">
        <v>760</v>
      </c>
      <c r="AC78">
        <f t="shared" si="32"/>
        <v>180</v>
      </c>
      <c r="AD78">
        <f t="shared" si="38"/>
        <v>0.61619999999999997</v>
      </c>
      <c r="AE78">
        <f t="shared" si="39"/>
        <v>3.9924093927700072E-3</v>
      </c>
      <c r="AP78">
        <v>760</v>
      </c>
      <c r="AQ78">
        <f t="shared" si="40"/>
        <v>179</v>
      </c>
      <c r="AR78">
        <f t="shared" si="41"/>
        <v>0.54500000000000004</v>
      </c>
      <c r="AS78">
        <f t="shared" si="42"/>
        <v>1.3648279476951311E-2</v>
      </c>
      <c r="BD78">
        <v>760</v>
      </c>
      <c r="BE78">
        <f t="shared" si="33"/>
        <v>177.70000000000005</v>
      </c>
      <c r="BF78">
        <f t="shared" si="43"/>
        <v>0.52400000000000002</v>
      </c>
      <c r="BG78">
        <f t="shared" si="44"/>
        <v>1.8582355036097557E-2</v>
      </c>
    </row>
    <row r="79" spans="10:59" x14ac:dyDescent="0.3">
      <c r="J79">
        <v>770</v>
      </c>
      <c r="K79">
        <v>172</v>
      </c>
      <c r="L79">
        <f t="shared" si="34"/>
        <v>0.8125</v>
      </c>
      <c r="M79">
        <f t="shared" si="35"/>
        <v>5.6764403955826032E-5</v>
      </c>
      <c r="N79">
        <v>0</v>
      </c>
      <c r="O79">
        <f t="shared" si="36"/>
        <v>268.53604824466851</v>
      </c>
      <c r="P79">
        <v>1</v>
      </c>
      <c r="Q79">
        <f t="shared" si="37"/>
        <v>1.6357179722434335E-6</v>
      </c>
      <c r="AB79">
        <v>770</v>
      </c>
      <c r="AC79">
        <f t="shared" si="32"/>
        <v>170</v>
      </c>
      <c r="AD79">
        <f t="shared" si="38"/>
        <v>0.62139999999999995</v>
      </c>
      <c r="AE79">
        <f t="shared" si="39"/>
        <v>1.8259889673600017E-3</v>
      </c>
      <c r="AP79">
        <v>770</v>
      </c>
      <c r="AQ79">
        <f t="shared" si="40"/>
        <v>169</v>
      </c>
      <c r="AR79">
        <f t="shared" si="41"/>
        <v>0.55000000000000004</v>
      </c>
      <c r="AS79">
        <f t="shared" si="42"/>
        <v>6.7089777985003124E-3</v>
      </c>
      <c r="BD79">
        <v>770</v>
      </c>
      <c r="BE79">
        <f t="shared" si="33"/>
        <v>167.70000000000005</v>
      </c>
      <c r="BF79">
        <f t="shared" si="43"/>
        <v>0.52750000000000008</v>
      </c>
      <c r="BG79">
        <f t="shared" si="44"/>
        <v>9.5275470573319455E-3</v>
      </c>
    </row>
    <row r="80" spans="10:59" x14ac:dyDescent="0.3">
      <c r="J80">
        <v>780</v>
      </c>
      <c r="K80">
        <v>162</v>
      </c>
      <c r="L80">
        <f t="shared" si="34"/>
        <v>0.82</v>
      </c>
      <c r="M80">
        <f t="shared" si="35"/>
        <v>1.836367164690827E-5</v>
      </c>
      <c r="N80">
        <v>0</v>
      </c>
      <c r="O80">
        <f t="shared" si="36"/>
        <v>260.81743181177802</v>
      </c>
      <c r="P80">
        <v>1</v>
      </c>
      <c r="Q80">
        <f t="shared" si="37"/>
        <v>4.9422592413290401E-7</v>
      </c>
      <c r="AB80">
        <v>780</v>
      </c>
      <c r="AC80">
        <f t="shared" si="32"/>
        <v>160</v>
      </c>
      <c r="AD80">
        <f t="shared" si="38"/>
        <v>0.62659999999999993</v>
      </c>
      <c r="AE80">
        <f t="shared" si="39"/>
        <v>7.5842517471282479E-4</v>
      </c>
      <c r="AP80">
        <v>780</v>
      </c>
      <c r="AQ80">
        <f t="shared" si="40"/>
        <v>159</v>
      </c>
      <c r="AR80">
        <f t="shared" si="41"/>
        <v>0.55500000000000005</v>
      </c>
      <c r="AS80">
        <f t="shared" si="42"/>
        <v>3.0204288558642505E-3</v>
      </c>
      <c r="BD80">
        <v>780</v>
      </c>
      <c r="BE80">
        <f t="shared" si="33"/>
        <v>157.70000000000005</v>
      </c>
      <c r="BF80">
        <f t="shared" si="43"/>
        <v>0.53100000000000003</v>
      </c>
      <c r="BG80">
        <f t="shared" si="44"/>
        <v>4.4948755060035851E-3</v>
      </c>
    </row>
    <row r="81" spans="10:59" x14ac:dyDescent="0.3">
      <c r="J81">
        <v>790</v>
      </c>
      <c r="K81">
        <v>152</v>
      </c>
      <c r="L81">
        <f t="shared" si="34"/>
        <v>0.82750000000000001</v>
      </c>
      <c r="M81">
        <f t="shared" si="35"/>
        <v>5.1296294198968038E-6</v>
      </c>
      <c r="N81">
        <v>0</v>
      </c>
      <c r="O81">
        <f t="shared" si="36"/>
        <v>252.77616237953728</v>
      </c>
      <c r="P81">
        <v>1</v>
      </c>
      <c r="Q81">
        <f t="shared" si="37"/>
        <v>1.2778568020512582E-7</v>
      </c>
      <c r="AB81">
        <v>790</v>
      </c>
      <c r="AC81">
        <f t="shared" si="32"/>
        <v>150</v>
      </c>
      <c r="AD81">
        <f t="shared" si="38"/>
        <v>0.63179999999999992</v>
      </c>
      <c r="AE81">
        <f t="shared" si="39"/>
        <v>2.8068005127373141E-4</v>
      </c>
      <c r="AP81">
        <v>790</v>
      </c>
      <c r="AQ81">
        <f t="shared" si="40"/>
        <v>149</v>
      </c>
      <c r="AR81">
        <f t="shared" si="41"/>
        <v>0.56000000000000005</v>
      </c>
      <c r="AS81">
        <f t="shared" si="42"/>
        <v>1.2238661962053407E-3</v>
      </c>
      <c r="BD81">
        <v>790</v>
      </c>
      <c r="BE81">
        <f t="shared" si="33"/>
        <v>147.70000000000005</v>
      </c>
      <c r="BF81">
        <f t="shared" si="43"/>
        <v>0.53449999999999998</v>
      </c>
      <c r="BG81">
        <f t="shared" si="44"/>
        <v>1.9189914665800334E-3</v>
      </c>
    </row>
    <row r="82" spans="10:59" x14ac:dyDescent="0.3">
      <c r="J82">
        <v>800</v>
      </c>
      <c r="K82">
        <v>142</v>
      </c>
      <c r="L82">
        <f t="shared" si="34"/>
        <v>0.83499999999999996</v>
      </c>
      <c r="M82">
        <f t="shared" si="35"/>
        <v>1.1997581515742196E-6</v>
      </c>
      <c r="N82">
        <v>0</v>
      </c>
      <c r="O82">
        <f t="shared" si="36"/>
        <v>244.40588333255548</v>
      </c>
      <c r="P82">
        <v>1</v>
      </c>
      <c r="Q82">
        <f t="shared" si="37"/>
        <v>2.7364779902638258E-8</v>
      </c>
      <c r="AB82">
        <v>800</v>
      </c>
      <c r="AC82">
        <f t="shared" si="32"/>
        <v>140</v>
      </c>
      <c r="AD82">
        <f t="shared" si="38"/>
        <v>0.63700000000000001</v>
      </c>
      <c r="AE82">
        <f t="shared" si="39"/>
        <v>9.0316068758353185E-5</v>
      </c>
      <c r="AP82">
        <v>800</v>
      </c>
      <c r="AQ82">
        <f t="shared" si="40"/>
        <v>139</v>
      </c>
      <c r="AR82">
        <f t="shared" si="41"/>
        <v>0.56500000000000006</v>
      </c>
      <c r="AS82">
        <f t="shared" si="42"/>
        <v>4.3640524543611014E-4</v>
      </c>
      <c r="BD82">
        <v>800</v>
      </c>
      <c r="BE82">
        <f t="shared" si="33"/>
        <v>137.70000000000005</v>
      </c>
      <c r="BF82">
        <f t="shared" si="43"/>
        <v>0.53800000000000003</v>
      </c>
      <c r="BG82">
        <f t="shared" si="44"/>
        <v>7.2561699223415237E-4</v>
      </c>
    </row>
    <row r="83" spans="10:59" x14ac:dyDescent="0.3">
      <c r="J83">
        <v>810</v>
      </c>
      <c r="K83">
        <v>132</v>
      </c>
      <c r="L83">
        <f t="shared" si="34"/>
        <v>0.84250000000000003</v>
      </c>
      <c r="M83">
        <f t="shared" si="35"/>
        <v>2.2572124913801541E-7</v>
      </c>
      <c r="N83">
        <v>0</v>
      </c>
      <c r="O83">
        <f t="shared" si="36"/>
        <v>235.69332196360278</v>
      </c>
      <c r="P83">
        <v>1</v>
      </c>
      <c r="Q83">
        <f t="shared" si="37"/>
        <v>4.6512536968244573E-9</v>
      </c>
      <c r="AB83">
        <v>810</v>
      </c>
      <c r="AC83">
        <f t="shared" si="32"/>
        <v>130</v>
      </c>
      <c r="AD83">
        <f t="shared" si="38"/>
        <v>0.64219999999999999</v>
      </c>
      <c r="AE83">
        <f t="shared" si="39"/>
        <v>2.4472249536242837E-5</v>
      </c>
      <c r="AP83">
        <v>810</v>
      </c>
      <c r="AQ83">
        <f t="shared" si="40"/>
        <v>129</v>
      </c>
      <c r="AR83">
        <f t="shared" si="41"/>
        <v>0.57000000000000006</v>
      </c>
      <c r="AS83">
        <f t="shared" si="42"/>
        <v>1.3296832452717292E-4</v>
      </c>
      <c r="BD83">
        <v>810</v>
      </c>
      <c r="BE83">
        <f t="shared" si="33"/>
        <v>127.70000000000005</v>
      </c>
      <c r="BF83">
        <f t="shared" si="43"/>
        <v>0.54149999999999998</v>
      </c>
      <c r="BG83">
        <f t="shared" si="44"/>
        <v>2.3624185597996694E-4</v>
      </c>
    </row>
    <row r="84" spans="10:59" x14ac:dyDescent="0.3">
      <c r="J84">
        <v>820</v>
      </c>
      <c r="K84">
        <v>122</v>
      </c>
      <c r="L84">
        <f t="shared" si="34"/>
        <v>0.85</v>
      </c>
      <c r="M84">
        <f t="shared" si="35"/>
        <v>3.2389659188681699E-8</v>
      </c>
      <c r="N84">
        <v>0</v>
      </c>
      <c r="O84">
        <f t="shared" si="36"/>
        <v>226.61658188063669</v>
      </c>
      <c r="P84">
        <v>1</v>
      </c>
      <c r="Q84">
        <f t="shared" si="37"/>
        <v>5.9302592166952457E-10</v>
      </c>
      <c r="AB84">
        <v>820</v>
      </c>
      <c r="AC84">
        <f t="shared" si="32"/>
        <v>120</v>
      </c>
      <c r="AD84">
        <f t="shared" si="38"/>
        <v>0.64739999999999998</v>
      </c>
      <c r="AE84">
        <f t="shared" si="39"/>
        <v>5.3506811654834344E-6</v>
      </c>
      <c r="AP84">
        <v>820</v>
      </c>
      <c r="AQ84">
        <f t="shared" si="40"/>
        <v>119</v>
      </c>
      <c r="AR84">
        <f t="shared" si="41"/>
        <v>0.57500000000000007</v>
      </c>
      <c r="AS84">
        <f t="shared" si="42"/>
        <v>3.3283198184711798E-5</v>
      </c>
      <c r="BD84">
        <v>820</v>
      </c>
      <c r="BE84">
        <f t="shared" si="33"/>
        <v>117.70000000000005</v>
      </c>
      <c r="BF84">
        <f t="shared" si="43"/>
        <v>0.54499999999999993</v>
      </c>
      <c r="BG84">
        <f t="shared" si="44"/>
        <v>6.3766628640167576E-5</v>
      </c>
    </row>
    <row r="85" spans="10:59" x14ac:dyDescent="0.3">
      <c r="J85">
        <v>830</v>
      </c>
      <c r="K85">
        <v>112</v>
      </c>
      <c r="L85">
        <f t="shared" si="34"/>
        <v>0.85750000000000004</v>
      </c>
      <c r="M85">
        <f t="shared" si="35"/>
        <v>3.2978489330760181E-9</v>
      </c>
      <c r="N85">
        <v>0</v>
      </c>
      <c r="O85">
        <f t="shared" si="36"/>
        <v>217.14321585708049</v>
      </c>
      <c r="P85">
        <v>1</v>
      </c>
      <c r="Q85">
        <f t="shared" si="37"/>
        <v>5.2529304422424547E-11</v>
      </c>
      <c r="AB85">
        <v>830</v>
      </c>
      <c r="AC85">
        <f t="shared" si="32"/>
        <v>110</v>
      </c>
      <c r="AD85">
        <f t="shared" si="38"/>
        <v>0.65259999999999996</v>
      </c>
      <c r="AE85">
        <f t="shared" si="39"/>
        <v>8.9065906483865458E-7</v>
      </c>
      <c r="AP85">
        <v>830</v>
      </c>
      <c r="AQ85">
        <f t="shared" si="40"/>
        <v>109</v>
      </c>
      <c r="AR85">
        <f t="shared" si="41"/>
        <v>0.58000000000000007</v>
      </c>
      <c r="AS85">
        <f t="shared" si="42"/>
        <v>6.4859864556542634E-6</v>
      </c>
      <c r="BD85">
        <v>830</v>
      </c>
      <c r="BE85">
        <f t="shared" si="33"/>
        <v>107.70000000000005</v>
      </c>
      <c r="BF85">
        <f t="shared" si="43"/>
        <v>0.54849999999999999</v>
      </c>
      <c r="BG85">
        <f t="shared" si="44"/>
        <v>1.3548694985874383E-5</v>
      </c>
    </row>
    <row r="86" spans="10:59" x14ac:dyDescent="0.3">
      <c r="J86">
        <v>840</v>
      </c>
      <c r="K86">
        <v>102</v>
      </c>
      <c r="L86">
        <f t="shared" si="34"/>
        <v>0.86499999999999999</v>
      </c>
      <c r="M86">
        <f t="shared" si="35"/>
        <v>2.1547389878098469E-10</v>
      </c>
      <c r="N86">
        <v>0</v>
      </c>
      <c r="O86">
        <f t="shared" si="36"/>
        <v>207.22791687810613</v>
      </c>
      <c r="P86">
        <v>1</v>
      </c>
      <c r="Q86">
        <f t="shared" si="37"/>
        <v>2.9054079135972372E-12</v>
      </c>
      <c r="AB86">
        <v>840</v>
      </c>
      <c r="AC86">
        <f t="shared" si="32"/>
        <v>100</v>
      </c>
      <c r="AD86">
        <f t="shared" si="38"/>
        <v>0.65779999999999994</v>
      </c>
      <c r="AE86">
        <f t="shared" si="39"/>
        <v>1.040480798701725E-7</v>
      </c>
      <c r="AP86">
        <v>840</v>
      </c>
      <c r="AQ86">
        <f t="shared" si="40"/>
        <v>99</v>
      </c>
      <c r="AR86">
        <f t="shared" si="41"/>
        <v>0.58499999999999996</v>
      </c>
      <c r="AS86">
        <f t="shared" si="42"/>
        <v>9.1251712149366711E-7</v>
      </c>
      <c r="BD86">
        <v>840</v>
      </c>
      <c r="BE86">
        <f t="shared" si="33"/>
        <v>97.700000000000045</v>
      </c>
      <c r="BF86">
        <f t="shared" si="43"/>
        <v>0.55200000000000005</v>
      </c>
      <c r="BG86">
        <f t="shared" si="44"/>
        <v>2.1064304085075756E-6</v>
      </c>
    </row>
    <row r="87" spans="10:59" x14ac:dyDescent="0.3">
      <c r="J87">
        <v>850</v>
      </c>
      <c r="K87">
        <v>92</v>
      </c>
      <c r="L87">
        <f t="shared" si="34"/>
        <v>0.87250000000000005</v>
      </c>
      <c r="M87">
        <f t="shared" si="35"/>
        <v>7.8215681457700656E-12</v>
      </c>
      <c r="N87">
        <v>0</v>
      </c>
      <c r="O87">
        <f t="shared" si="36"/>
        <v>196.809456418568</v>
      </c>
      <c r="P87">
        <v>1</v>
      </c>
      <c r="Q87">
        <f t="shared" si="37"/>
        <v>8.6102891170705812E-14</v>
      </c>
      <c r="AB87">
        <v>850</v>
      </c>
      <c r="AC87">
        <f t="shared" si="32"/>
        <v>90</v>
      </c>
      <c r="AD87">
        <f t="shared" si="38"/>
        <v>0.66299999999999992</v>
      </c>
      <c r="AE87">
        <f t="shared" si="39"/>
        <v>7.5848719750403431E-9</v>
      </c>
      <c r="AP87">
        <v>850</v>
      </c>
      <c r="AQ87">
        <f t="shared" si="40"/>
        <v>89</v>
      </c>
      <c r="AR87">
        <f t="shared" si="41"/>
        <v>0.59</v>
      </c>
      <c r="AS87">
        <f t="shared" si="42"/>
        <v>8.3093302279799955E-8</v>
      </c>
      <c r="BD87">
        <v>850</v>
      </c>
      <c r="BE87">
        <f t="shared" si="33"/>
        <v>87.700000000000045</v>
      </c>
      <c r="BF87">
        <f t="shared" si="43"/>
        <v>0.55549999999999999</v>
      </c>
      <c r="BG87">
        <f t="shared" si="44"/>
        <v>2.1546888913044342E-7</v>
      </c>
    </row>
    <row r="88" spans="10:59" x14ac:dyDescent="0.3">
      <c r="J88">
        <v>860</v>
      </c>
      <c r="K88">
        <v>82</v>
      </c>
      <c r="L88">
        <f t="shared" si="34"/>
        <v>0.88</v>
      </c>
      <c r="M88">
        <f t="shared" si="35"/>
        <v>1.2730024622736611E-13</v>
      </c>
      <c r="N88">
        <v>0</v>
      </c>
      <c r="O88">
        <f t="shared" si="36"/>
        <v>185.80613085337751</v>
      </c>
      <c r="P88">
        <v>1</v>
      </c>
      <c r="Q88">
        <f t="shared" si="37"/>
        <v>1.0888789185662956E-15</v>
      </c>
      <c r="AB88">
        <v>860</v>
      </c>
      <c r="AC88">
        <f t="shared" si="32"/>
        <v>80</v>
      </c>
      <c r="AD88">
        <f t="shared" si="38"/>
        <v>0.66820000000000002</v>
      </c>
      <c r="AE88">
        <f t="shared" si="39"/>
        <v>2.8930778642251776E-10</v>
      </c>
      <c r="AP88">
        <v>860</v>
      </c>
      <c r="AQ88">
        <f t="shared" si="40"/>
        <v>79</v>
      </c>
      <c r="AR88">
        <f t="shared" si="41"/>
        <v>0.59499999999999997</v>
      </c>
      <c r="AS88">
        <f t="shared" si="42"/>
        <v>4.1545225683643069E-9</v>
      </c>
      <c r="BD88">
        <v>860</v>
      </c>
      <c r="BE88">
        <f t="shared" si="33"/>
        <v>77.700000000000045</v>
      </c>
      <c r="BF88">
        <f t="shared" si="43"/>
        <v>0.55899999999999994</v>
      </c>
      <c r="BG88">
        <f t="shared" si="44"/>
        <v>1.2346537465913488E-8</v>
      </c>
    </row>
    <row r="89" spans="10:59" x14ac:dyDescent="0.3">
      <c r="J89">
        <v>870</v>
      </c>
      <c r="K89">
        <v>72</v>
      </c>
      <c r="L89">
        <f t="shared" si="34"/>
        <v>0.88749999999999996</v>
      </c>
      <c r="M89">
        <f t="shared" si="35"/>
        <v>6.6566376825922504E-16</v>
      </c>
      <c r="N89">
        <v>0</v>
      </c>
      <c r="O89">
        <f t="shared" si="36"/>
        <v>174.108337522255</v>
      </c>
      <c r="P89">
        <v>1</v>
      </c>
      <c r="Q89">
        <f t="shared" si="37"/>
        <v>4.1247213199802847E-18</v>
      </c>
      <c r="AB89">
        <v>870</v>
      </c>
      <c r="AC89">
        <f t="shared" si="32"/>
        <v>70</v>
      </c>
      <c r="AD89">
        <f t="shared" si="38"/>
        <v>0.6734</v>
      </c>
      <c r="AE89">
        <f t="shared" si="39"/>
        <v>4.3787284054056517E-12</v>
      </c>
      <c r="AP89">
        <v>870</v>
      </c>
      <c r="AQ89">
        <f t="shared" si="40"/>
        <v>69</v>
      </c>
      <c r="AR89">
        <f t="shared" si="41"/>
        <v>0.6</v>
      </c>
      <c r="AS89">
        <f t="shared" si="42"/>
        <v>8.797419412767256E-11</v>
      </c>
      <c r="BD89">
        <v>870</v>
      </c>
      <c r="BE89">
        <f t="shared" si="33"/>
        <v>67.700000000000045</v>
      </c>
      <c r="BF89">
        <f t="shared" si="43"/>
        <v>0.5625</v>
      </c>
      <c r="BG89">
        <f t="shared" si="44"/>
        <v>3.068875507642039E-10</v>
      </c>
    </row>
    <row r="90" spans="10:59" x14ac:dyDescent="0.3">
      <c r="J90">
        <v>880</v>
      </c>
      <c r="K90">
        <v>62</v>
      </c>
      <c r="L90">
        <f t="shared" si="34"/>
        <v>0.89500000000000002</v>
      </c>
      <c r="M90">
        <f t="shared" si="35"/>
        <v>6.4650040110688587E-19</v>
      </c>
      <c r="N90">
        <v>0</v>
      </c>
      <c r="O90">
        <f t="shared" si="36"/>
        <v>161.56570858246238</v>
      </c>
      <c r="P90">
        <v>1</v>
      </c>
      <c r="Q90">
        <f t="shared" si="37"/>
        <v>2.6153698346850442E-21</v>
      </c>
      <c r="AB90">
        <v>880</v>
      </c>
      <c r="AC90">
        <f t="shared" si="32"/>
        <v>60</v>
      </c>
      <c r="AD90">
        <f t="shared" si="38"/>
        <v>0.67859999999999998</v>
      </c>
      <c r="AE90">
        <f t="shared" si="39"/>
        <v>1.6590249586268353E-14</v>
      </c>
      <c r="AP90">
        <v>880</v>
      </c>
      <c r="AQ90">
        <f t="shared" si="40"/>
        <v>59</v>
      </c>
      <c r="AR90">
        <f t="shared" si="41"/>
        <v>0.60499999999999998</v>
      </c>
      <c r="AS90">
        <f t="shared" si="42"/>
        <v>5.1053828531046633E-13</v>
      </c>
      <c r="BD90">
        <v>880</v>
      </c>
      <c r="BE90">
        <f t="shared" si="33"/>
        <v>57.700000000000045</v>
      </c>
      <c r="BF90">
        <f t="shared" si="43"/>
        <v>0.56600000000000006</v>
      </c>
      <c r="BG90">
        <f t="shared" si="44"/>
        <v>2.1469266137960209E-12</v>
      </c>
    </row>
    <row r="91" spans="10:59" x14ac:dyDescent="0.3">
      <c r="J91">
        <v>890</v>
      </c>
      <c r="K91">
        <v>52</v>
      </c>
      <c r="L91">
        <f t="shared" si="34"/>
        <v>0.90249999999999997</v>
      </c>
      <c r="M91">
        <f t="shared" si="35"/>
        <v>4.4250895307136452E-23</v>
      </c>
      <c r="N91">
        <v>0</v>
      </c>
      <c r="O91">
        <f t="shared" si="36"/>
        <v>147.96364388658785</v>
      </c>
      <c r="P91">
        <v>1</v>
      </c>
      <c r="Q91">
        <f t="shared" si="37"/>
        <v>9.9194979675484224E-26</v>
      </c>
      <c r="AB91">
        <v>890</v>
      </c>
      <c r="AC91">
        <f t="shared" si="32"/>
        <v>50</v>
      </c>
      <c r="AD91">
        <f t="shared" si="38"/>
        <v>0.68379999999999996</v>
      </c>
      <c r="AE91">
        <f t="shared" si="39"/>
        <v>6.8711891669973147E-18</v>
      </c>
      <c r="AP91">
        <v>890</v>
      </c>
      <c r="AQ91">
        <f t="shared" si="40"/>
        <v>49</v>
      </c>
      <c r="AR91">
        <f t="shared" si="41"/>
        <v>0.61</v>
      </c>
      <c r="AS91">
        <f t="shared" si="42"/>
        <v>3.6852106931507431E-16</v>
      </c>
      <c r="BD91">
        <v>890</v>
      </c>
      <c r="BE91">
        <f t="shared" si="33"/>
        <v>47.700000000000045</v>
      </c>
      <c r="BF91">
        <f t="shared" si="43"/>
        <v>0.56950000000000001</v>
      </c>
      <c r="BG91">
        <f t="shared" si="44"/>
        <v>1.909646113795299E-15</v>
      </c>
    </row>
    <row r="92" spans="10:59" x14ac:dyDescent="0.3">
      <c r="J92">
        <v>900</v>
      </c>
      <c r="K92">
        <v>42</v>
      </c>
      <c r="L92">
        <f t="shared" si="34"/>
        <v>0.91</v>
      </c>
      <c r="M92">
        <f t="shared" si="35"/>
        <v>3.221922267057516E-29</v>
      </c>
      <c r="N92">
        <v>0</v>
      </c>
      <c r="O92">
        <f t="shared" si="36"/>
        <v>132.97744722170631</v>
      </c>
      <c r="P92">
        <v>1</v>
      </c>
      <c r="Q92">
        <f t="shared" si="37"/>
        <v>3.0212895644005473E-32</v>
      </c>
      <c r="AB92">
        <v>900</v>
      </c>
      <c r="AC92">
        <f t="shared" si="32"/>
        <v>40</v>
      </c>
      <c r="AD92">
        <f t="shared" si="38"/>
        <v>0.68899999999999995</v>
      </c>
      <c r="AE92">
        <f t="shared" si="39"/>
        <v>5.9392459482074636E-23</v>
      </c>
      <c r="AP92">
        <v>900</v>
      </c>
      <c r="AQ92">
        <f t="shared" si="40"/>
        <v>39</v>
      </c>
      <c r="AR92">
        <f t="shared" si="41"/>
        <v>0.61499999999999999</v>
      </c>
      <c r="AS92">
        <f t="shared" si="42"/>
        <v>6.6877508164901787E-21</v>
      </c>
      <c r="BD92">
        <v>900</v>
      </c>
      <c r="BE92">
        <f t="shared" si="33"/>
        <v>37.700000000000045</v>
      </c>
      <c r="BF92">
        <f t="shared" si="43"/>
        <v>0.57299999999999995</v>
      </c>
      <c r="BG92">
        <f t="shared" si="44"/>
        <v>4.2049243314903485E-20</v>
      </c>
    </row>
    <row r="93" spans="10:59" x14ac:dyDescent="0.3">
      <c r="J93">
        <v>910</v>
      </c>
      <c r="K93">
        <v>32</v>
      </c>
      <c r="L93">
        <f t="shared" si="34"/>
        <v>0.91749999999999998</v>
      </c>
      <c r="M93">
        <f t="shared" si="35"/>
        <v>3.5521532113838002E-39</v>
      </c>
      <c r="N93">
        <v>0</v>
      </c>
      <c r="O93">
        <f t="shared" si="36"/>
        <v>116.07223192677294</v>
      </c>
      <c r="P93">
        <v>1</v>
      </c>
      <c r="Q93">
        <f t="shared" si="37"/>
        <v>8.082062076030914E-43</v>
      </c>
      <c r="AB93">
        <v>910</v>
      </c>
      <c r="AC93">
        <f t="shared" si="32"/>
        <v>30</v>
      </c>
      <c r="AD93">
        <f t="shared" si="38"/>
        <v>0.69419999999999993</v>
      </c>
      <c r="AE93">
        <f t="shared" si="39"/>
        <v>2.2552046638906391E-31</v>
      </c>
      <c r="AP93">
        <v>910</v>
      </c>
      <c r="AQ93">
        <f t="shared" si="40"/>
        <v>29</v>
      </c>
      <c r="AR93">
        <f t="shared" si="41"/>
        <v>0.62</v>
      </c>
      <c r="AS93">
        <f t="shared" si="42"/>
        <v>6.8191883649780908E-29</v>
      </c>
      <c r="BD93">
        <v>910</v>
      </c>
      <c r="BE93">
        <f t="shared" si="33"/>
        <v>27.700000000000045</v>
      </c>
      <c r="BF93">
        <f t="shared" si="43"/>
        <v>0.57650000000000001</v>
      </c>
      <c r="BG93">
        <f t="shared" si="44"/>
        <v>4.2170889065375875E-28</v>
      </c>
    </row>
    <row r="94" spans="10:59" x14ac:dyDescent="0.3">
      <c r="J94">
        <v>920</v>
      </c>
      <c r="K94">
        <v>22</v>
      </c>
      <c r="L94">
        <f t="shared" si="34"/>
        <v>0.92500000000000004</v>
      </c>
      <c r="M94">
        <f t="shared" si="35"/>
        <v>3.7312208253292692E-58</v>
      </c>
      <c r="N94">
        <v>0</v>
      </c>
      <c r="O94">
        <f t="shared" si="36"/>
        <v>96.242010470054169</v>
      </c>
      <c r="P94">
        <v>1</v>
      </c>
      <c r="Q94">
        <f t="shared" si="37"/>
        <v>5.6846167511801498E-63</v>
      </c>
      <c r="AB94">
        <v>920</v>
      </c>
      <c r="AC94">
        <f t="shared" si="32"/>
        <v>20</v>
      </c>
      <c r="AD94">
        <f t="shared" si="38"/>
        <v>0.69939999999999991</v>
      </c>
      <c r="AE94">
        <f t="shared" si="39"/>
        <v>3.539878614542454E-48</v>
      </c>
      <c r="AP94">
        <v>920</v>
      </c>
      <c r="AQ94">
        <f t="shared" si="40"/>
        <v>19</v>
      </c>
      <c r="AR94">
        <f t="shared" si="41"/>
        <v>0.625</v>
      </c>
      <c r="AS94">
        <f t="shared" si="42"/>
        <v>2.9529800393033951E-45</v>
      </c>
      <c r="BD94">
        <v>920</v>
      </c>
      <c r="BE94">
        <f t="shared" si="33"/>
        <v>17.700000000000045</v>
      </c>
      <c r="BF94">
        <f t="shared" si="43"/>
        <v>0.58000000000000007</v>
      </c>
      <c r="BG94">
        <f t="shared" si="44"/>
        <v>4.2997425570714695E-45</v>
      </c>
    </row>
    <row r="95" spans="10:59" x14ac:dyDescent="0.3">
      <c r="J95">
        <v>930</v>
      </c>
      <c r="K95">
        <v>12</v>
      </c>
      <c r="L95">
        <f t="shared" si="34"/>
        <v>0.9325</v>
      </c>
      <c r="M95">
        <f t="shared" si="35"/>
        <v>1.1155558908504753E-108</v>
      </c>
      <c r="N95">
        <v>0</v>
      </c>
      <c r="O95">
        <f t="shared" si="36"/>
        <v>71.079435381645112</v>
      </c>
      <c r="P95">
        <v>1</v>
      </c>
      <c r="Q95">
        <f t="shared" si="37"/>
        <v>1.2565918141240155E-116</v>
      </c>
      <c r="AB95">
        <v>930</v>
      </c>
      <c r="AC95">
        <f t="shared" si="32"/>
        <v>10</v>
      </c>
      <c r="AD95">
        <f t="shared" si="38"/>
        <v>0.7046</v>
      </c>
      <c r="AE95">
        <f t="shared" si="39"/>
        <v>1.7783510166263289E-98</v>
      </c>
      <c r="AP95">
        <v>930</v>
      </c>
      <c r="AQ95">
        <f t="shared" si="40"/>
        <v>9</v>
      </c>
      <c r="AR95">
        <f t="shared" si="41"/>
        <v>0.63</v>
      </c>
      <c r="AS95">
        <f t="shared" si="42"/>
        <v>7.5358599171958207E-98</v>
      </c>
      <c r="BD95">
        <v>930</v>
      </c>
      <c r="BE95">
        <f t="shared" si="33"/>
        <v>7.7000000000000455</v>
      </c>
      <c r="BF95">
        <f t="shared" si="43"/>
        <v>0.58350000000000002</v>
      </c>
      <c r="BG95">
        <f t="shared" si="44"/>
        <v>4.7538025286794074E-106</v>
      </c>
    </row>
    <row r="96" spans="10:59" x14ac:dyDescent="0.3">
      <c r="J96">
        <v>938</v>
      </c>
      <c r="K96">
        <v>12</v>
      </c>
      <c r="L96">
        <f t="shared" si="34"/>
        <v>0.9385</v>
      </c>
      <c r="M96">
        <f t="shared" si="35"/>
        <v>2.1926839387710185E-109</v>
      </c>
      <c r="N96">
        <v>0</v>
      </c>
      <c r="O96">
        <f t="shared" si="36"/>
        <v>71.079435381645112</v>
      </c>
      <c r="P96">
        <v>1</v>
      </c>
      <c r="Q96">
        <f t="shared" si="37"/>
        <v>1.2565918141240155E-116</v>
      </c>
      <c r="AB96">
        <v>940</v>
      </c>
      <c r="AC96">
        <f t="shared" si="32"/>
        <v>0</v>
      </c>
      <c r="AD96">
        <f t="shared" si="38"/>
        <v>0.70979999999999999</v>
      </c>
      <c r="AE96" t="e">
        <f t="shared" si="39"/>
        <v>#DIV/0!</v>
      </c>
      <c r="AP96">
        <v>939</v>
      </c>
      <c r="AQ96">
        <f t="shared" si="40"/>
        <v>0</v>
      </c>
      <c r="AR96">
        <f t="shared" si="41"/>
        <v>0.63450000000000006</v>
      </c>
      <c r="AS96" t="e">
        <f t="shared" si="42"/>
        <v>#DIV/0!</v>
      </c>
      <c r="BD96">
        <v>937.7</v>
      </c>
      <c r="BE96">
        <f t="shared" si="33"/>
        <v>0</v>
      </c>
      <c r="BF96">
        <f t="shared" si="43"/>
        <v>0.58619500000000002</v>
      </c>
      <c r="BG96" t="e">
        <f t="shared" si="44"/>
        <v>#DIV/0!</v>
      </c>
    </row>
    <row r="97" spans="10:17" x14ac:dyDescent="0.3">
      <c r="J97">
        <v>942</v>
      </c>
      <c r="K97">
        <v>0</v>
      </c>
      <c r="L97">
        <f t="shared" si="34"/>
        <v>0.9415</v>
      </c>
      <c r="M97" t="e">
        <f t="shared" si="35"/>
        <v>#DIV/0!</v>
      </c>
      <c r="N97">
        <v>0</v>
      </c>
      <c r="O97" t="e">
        <f t="shared" si="36"/>
        <v>#DIV/0!</v>
      </c>
      <c r="P97">
        <v>1</v>
      </c>
      <c r="Q97" t="e">
        <f t="shared" si="37"/>
        <v>#DIV/0!</v>
      </c>
    </row>
  </sheetData>
  <sortState ref="AU1:BA14">
    <sortCondition descending="1" ref="AU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Brunel University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2023-05-10T14:19:26Z</dcterms:created>
  <dcterms:modified xsi:type="dcterms:W3CDTF">2024-03-11T12:15:12Z</dcterms:modified>
</cp:coreProperties>
</file>