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jhh001\OneDrive - Brunel University London\Frail-LESS Trial Master File\11. Data\Cleaned Data\Excel Spreadsheets\"/>
    </mc:Choice>
  </mc:AlternateContent>
  <xr:revisionPtr revIDLastSave="37" documentId="13_ncr:1_{A391D987-2BCB-4165-BA04-A1A127DDB1AD}" xr6:coauthVersionLast="36" xr6:coauthVersionMax="36" xr10:uidLastSave="{71D1ADDE-4864-4776-9AE7-93F19DF10726}"/>
  <bookViews>
    <workbookView xWindow="0" yWindow="0" windowWidth="17256" windowHeight="5640" firstSheet="1" activeTab="2" xr2:uid="{E6428690-35FA-491B-A553-787C3FAF008F}"/>
  </bookViews>
  <sheets>
    <sheet name="Baseline" sheetId="1" r:id="rId1"/>
    <sheet name="3-Month" sheetId="4" r:id="rId2"/>
    <sheet name="6-Month" sheetId="6" r:id="rId3"/>
    <sheet name="SPPB Scoring Guide" sheetId="2" r:id="rId4"/>
  </sheets>
  <definedNames>
    <definedName name="_xlnm._FilterDatabase" localSheetId="1" hidden="1">'3-Month'!$A$1:$AF$1</definedName>
    <definedName name="_xlnm._FilterDatabase" localSheetId="2" hidden="1">'6-Month'!$A$1:$AF$1</definedName>
    <definedName name="_xlnm._FilterDatabase" localSheetId="0" hidden="1">Baseline!$A$1:$AF$1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" i="6" l="1"/>
  <c r="AD4" i="6"/>
  <c r="AD5" i="6"/>
  <c r="AE5" i="6" s="1"/>
  <c r="AD6" i="6"/>
  <c r="AD7" i="6"/>
  <c r="AD8" i="6"/>
  <c r="AE8" i="6" s="1"/>
  <c r="AD9" i="6"/>
  <c r="AD10" i="6"/>
  <c r="AE10" i="6" s="1"/>
  <c r="AD11" i="6"/>
  <c r="AD12" i="6"/>
  <c r="AE12" i="6" s="1"/>
  <c r="AD13" i="6"/>
  <c r="AE13" i="6" s="1"/>
  <c r="AD14" i="6"/>
  <c r="AD15" i="6"/>
  <c r="AD16" i="6"/>
  <c r="AE16" i="6" s="1"/>
  <c r="AD18" i="6"/>
  <c r="AE18" i="6" s="1"/>
  <c r="AD19" i="6"/>
  <c r="AE19" i="6" s="1"/>
  <c r="AD21" i="6"/>
  <c r="AE21" i="6" s="1"/>
  <c r="AD23" i="6"/>
  <c r="AD24" i="6"/>
  <c r="AE24" i="6" s="1"/>
  <c r="AD26" i="6"/>
  <c r="AE26" i="6" s="1"/>
  <c r="AD27" i="6"/>
  <c r="AD28" i="6"/>
  <c r="AE28" i="6" s="1"/>
  <c r="AD29" i="6"/>
  <c r="AE29" i="6" s="1"/>
  <c r="AD30" i="6"/>
  <c r="AD31" i="6"/>
  <c r="AE31" i="6" s="1"/>
  <c r="AD32" i="6"/>
  <c r="AE32" i="6" s="1"/>
  <c r="AD33" i="6"/>
  <c r="AD34" i="6"/>
  <c r="AE34" i="6" s="1"/>
  <c r="AD35" i="6"/>
  <c r="AE35" i="6" s="1"/>
  <c r="AD36" i="6"/>
  <c r="AD38" i="6"/>
  <c r="AD39" i="6"/>
  <c r="AE39" i="6" s="1"/>
  <c r="AD40" i="6"/>
  <c r="AD42" i="6"/>
  <c r="AE42" i="6" s="1"/>
  <c r="AD43" i="6"/>
  <c r="AD44" i="6"/>
  <c r="AD45" i="6"/>
  <c r="AE45" i="6" s="1"/>
  <c r="AD46" i="6"/>
  <c r="AD47" i="6"/>
  <c r="AD48" i="6"/>
  <c r="AD49" i="6"/>
  <c r="AD50" i="6"/>
  <c r="AE50" i="6" s="1"/>
  <c r="AD51" i="6"/>
  <c r="AD53" i="6"/>
  <c r="AE53" i="6" s="1"/>
  <c r="AD56" i="6"/>
  <c r="AE56" i="6" s="1"/>
  <c r="AD57" i="6"/>
  <c r="AD59" i="6"/>
  <c r="AD60" i="6"/>
  <c r="AE60" i="6" s="1"/>
  <c r="AD61" i="6"/>
  <c r="AE61" i="6" s="1"/>
  <c r="AE3" i="6"/>
  <c r="AE4" i="6"/>
  <c r="AE6" i="6"/>
  <c r="AE7" i="6"/>
  <c r="AE9" i="6"/>
  <c r="AE11" i="6"/>
  <c r="AE14" i="6"/>
  <c r="AE15" i="6"/>
  <c r="AE23" i="6"/>
  <c r="AE27" i="6"/>
  <c r="AE30" i="6"/>
  <c r="AE33" i="6"/>
  <c r="AE36" i="6"/>
  <c r="AE38" i="6"/>
  <c r="AE40" i="6"/>
  <c r="AE43" i="6"/>
  <c r="AE44" i="6"/>
  <c r="AE46" i="6"/>
  <c r="AE47" i="6"/>
  <c r="AE48" i="6"/>
  <c r="AE49" i="6"/>
  <c r="AE51" i="6"/>
  <c r="AE57" i="6"/>
  <c r="AE59" i="6"/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2" i="1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49" i="4"/>
  <c r="Y50" i="4"/>
  <c r="Y51" i="4"/>
  <c r="Y52" i="4"/>
  <c r="Y53" i="4"/>
  <c r="Y54" i="4"/>
  <c r="Y55" i="4"/>
  <c r="Y56" i="4"/>
  <c r="Y57" i="4"/>
  <c r="Y58" i="4"/>
  <c r="Y59" i="4"/>
  <c r="Y60" i="4"/>
  <c r="Y61" i="4"/>
  <c r="Y24" i="4"/>
  <c r="Y25" i="4"/>
  <c r="Y26" i="4"/>
  <c r="Y27" i="4"/>
  <c r="Y28" i="4"/>
  <c r="Y29" i="4"/>
  <c r="Y30" i="4"/>
  <c r="Y31" i="4"/>
  <c r="Y32" i="4"/>
  <c r="Y33" i="4"/>
  <c r="Y34" i="4"/>
  <c r="Y35" i="4"/>
  <c r="Y22" i="4"/>
  <c r="Y23" i="4"/>
  <c r="Y21" i="4"/>
  <c r="Y20" i="4"/>
  <c r="Y18" i="4"/>
  <c r="Y19" i="4"/>
  <c r="Y16" i="4"/>
  <c r="Y17" i="4"/>
  <c r="Y3" i="4"/>
  <c r="Y4" i="4"/>
  <c r="Y5" i="4"/>
  <c r="Y6" i="4"/>
  <c r="Y7" i="4"/>
  <c r="Y8" i="4"/>
  <c r="Y9" i="4"/>
  <c r="Y10" i="4"/>
  <c r="Y11" i="4"/>
  <c r="Y12" i="4"/>
  <c r="Y13" i="4"/>
  <c r="Y14" i="4"/>
  <c r="Y15" i="4"/>
  <c r="Y2" i="4"/>
  <c r="Y3" i="6"/>
  <c r="Y4" i="6"/>
  <c r="Y5" i="6"/>
  <c r="Y6" i="6"/>
  <c r="Y7" i="6"/>
  <c r="Y8" i="6"/>
  <c r="Y9" i="6"/>
  <c r="Y10" i="6"/>
  <c r="Y11" i="6"/>
  <c r="Y12" i="6"/>
  <c r="Y13" i="6"/>
  <c r="Y14" i="6"/>
  <c r="Y15" i="6"/>
  <c r="Y16" i="6"/>
  <c r="Y18" i="6"/>
  <c r="Y19" i="6"/>
  <c r="AF19" i="6" s="1"/>
  <c r="Y20" i="6"/>
  <c r="Y21" i="6"/>
  <c r="Y22" i="6"/>
  <c r="Y23" i="6"/>
  <c r="Y24" i="6"/>
  <c r="Y25" i="6"/>
  <c r="Y26" i="6"/>
  <c r="AF26" i="6" s="1"/>
  <c r="Y27" i="6"/>
  <c r="AF27" i="6" s="1"/>
  <c r="Y28" i="6"/>
  <c r="AF28" i="6" s="1"/>
  <c r="Y29" i="6"/>
  <c r="Y30" i="6"/>
  <c r="Y31" i="6"/>
  <c r="Y32" i="6"/>
  <c r="Y33" i="6"/>
  <c r="Y34" i="6"/>
  <c r="AF34" i="6" s="1"/>
  <c r="Y35" i="6"/>
  <c r="AF35" i="6" s="1"/>
  <c r="Y36" i="6"/>
  <c r="AF36" i="6" s="1"/>
  <c r="Y38" i="6"/>
  <c r="Y39" i="6"/>
  <c r="Y40" i="6"/>
  <c r="Y42" i="6"/>
  <c r="AF42" i="6" s="1"/>
  <c r="Y43" i="6"/>
  <c r="AF43" i="6" s="1"/>
  <c r="Y44" i="6"/>
  <c r="AF44" i="6" s="1"/>
  <c r="Y45" i="6"/>
  <c r="Y46" i="6"/>
  <c r="Y47" i="6"/>
  <c r="Y48" i="6"/>
  <c r="Y49" i="6"/>
  <c r="Y50" i="6"/>
  <c r="AF50" i="6" s="1"/>
  <c r="Y51" i="6"/>
  <c r="AF51" i="6" s="1"/>
  <c r="Y53" i="6"/>
  <c r="Y56" i="6"/>
  <c r="Y57" i="6"/>
  <c r="Y59" i="6"/>
  <c r="AF59" i="6" s="1"/>
  <c r="Y60" i="6"/>
  <c r="AF60" i="6" s="1"/>
  <c r="Y61" i="6"/>
  <c r="AA3" i="6"/>
  <c r="AA4" i="6"/>
  <c r="AA5" i="6"/>
  <c r="AA6" i="6"/>
  <c r="AA7" i="6"/>
  <c r="AA8" i="6"/>
  <c r="AF8" i="6" s="1"/>
  <c r="AA9" i="6"/>
  <c r="AA10" i="6"/>
  <c r="AA11" i="6"/>
  <c r="AA12" i="6"/>
  <c r="AA13" i="6"/>
  <c r="AA14" i="6"/>
  <c r="AA15" i="6"/>
  <c r="AA16" i="6"/>
  <c r="AF16" i="6" s="1"/>
  <c r="AA18" i="6"/>
  <c r="AA19" i="6"/>
  <c r="AA21" i="6"/>
  <c r="AA23" i="6"/>
  <c r="AA24" i="6"/>
  <c r="AA26" i="6"/>
  <c r="AA27" i="6"/>
  <c r="AA28" i="6"/>
  <c r="AA29" i="6"/>
  <c r="AA30" i="6"/>
  <c r="AA31" i="6"/>
  <c r="AA32" i="6"/>
  <c r="AA33" i="6"/>
  <c r="AA34" i="6"/>
  <c r="AA35" i="6"/>
  <c r="AA36" i="6"/>
  <c r="AA38" i="6"/>
  <c r="AA39" i="6"/>
  <c r="AA40" i="6"/>
  <c r="AA42" i="6"/>
  <c r="AA43" i="6"/>
  <c r="AA44" i="6"/>
  <c r="AA45" i="6"/>
  <c r="AA46" i="6"/>
  <c r="AA47" i="6"/>
  <c r="AA48" i="6"/>
  <c r="AA49" i="6"/>
  <c r="AA50" i="6"/>
  <c r="AA51" i="6"/>
  <c r="AA53" i="6"/>
  <c r="AA56" i="6"/>
  <c r="AA57" i="6"/>
  <c r="AA59" i="6"/>
  <c r="AA60" i="6"/>
  <c r="AA61" i="6"/>
  <c r="U4" i="6"/>
  <c r="U5" i="6"/>
  <c r="U6" i="6"/>
  <c r="U7" i="6"/>
  <c r="U8" i="6"/>
  <c r="U9" i="6"/>
  <c r="U10" i="6"/>
  <c r="U11" i="6"/>
  <c r="U12" i="6"/>
  <c r="U13" i="6"/>
  <c r="U14" i="6"/>
  <c r="U15" i="6"/>
  <c r="U16" i="6"/>
  <c r="U18" i="6"/>
  <c r="U21" i="6"/>
  <c r="U23" i="6"/>
  <c r="U24" i="6"/>
  <c r="U26" i="6"/>
  <c r="U27" i="6"/>
  <c r="U28" i="6"/>
  <c r="U29" i="6"/>
  <c r="U30" i="6"/>
  <c r="U31" i="6"/>
  <c r="U32" i="6"/>
  <c r="U33" i="6"/>
  <c r="U34" i="6"/>
  <c r="U35" i="6"/>
  <c r="U36" i="6"/>
  <c r="U38" i="6"/>
  <c r="U39" i="6"/>
  <c r="U40" i="6"/>
  <c r="U42" i="6"/>
  <c r="U43" i="6"/>
  <c r="U44" i="6"/>
  <c r="U45" i="6"/>
  <c r="U46" i="6"/>
  <c r="U47" i="6"/>
  <c r="U48" i="6"/>
  <c r="U49" i="6"/>
  <c r="U50" i="6"/>
  <c r="U51" i="6"/>
  <c r="U53" i="6"/>
  <c r="U56" i="6"/>
  <c r="U57" i="6"/>
  <c r="U59" i="6"/>
  <c r="U60" i="6"/>
  <c r="U61" i="6"/>
  <c r="U3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" i="6"/>
  <c r="AF48" i="6" l="1"/>
  <c r="AF40" i="6"/>
  <c r="AF32" i="6"/>
  <c r="AF24" i="6"/>
  <c r="AF57" i="6"/>
  <c r="AF47" i="6"/>
  <c r="AF39" i="6"/>
  <c r="AF31" i="6"/>
  <c r="AF23" i="6"/>
  <c r="AF49" i="6"/>
  <c r="AF33" i="6"/>
  <c r="AF56" i="6"/>
  <c r="AF46" i="6"/>
  <c r="AF38" i="6"/>
  <c r="AF30" i="6"/>
  <c r="AF61" i="6"/>
  <c r="AF53" i="6"/>
  <c r="AF45" i="6"/>
  <c r="AF29" i="6"/>
  <c r="AF21" i="6"/>
  <c r="AF18" i="6"/>
  <c r="AF10" i="6"/>
  <c r="AF9" i="6"/>
  <c r="AF11" i="6"/>
  <c r="AF3" i="6"/>
  <c r="AF15" i="6"/>
  <c r="AF7" i="6"/>
  <c r="AF14" i="6"/>
  <c r="AF6" i="6"/>
  <c r="AF5" i="6"/>
  <c r="AF12" i="6"/>
  <c r="AF4" i="6"/>
  <c r="AF13" i="6"/>
  <c r="C59" i="4"/>
  <c r="C58" i="4"/>
  <c r="C54" i="4"/>
  <c r="C55" i="4"/>
  <c r="C52" i="4"/>
  <c r="C37" i="4"/>
  <c r="C36" i="4"/>
  <c r="C23" i="4"/>
  <c r="C22" i="4"/>
  <c r="C20" i="4"/>
  <c r="C17" i="4"/>
  <c r="C16" i="4"/>
  <c r="U2" i="4" l="1"/>
  <c r="AA2" i="4"/>
  <c r="AD2" i="4"/>
  <c r="AE2" i="4" s="1"/>
  <c r="AD61" i="4"/>
  <c r="AE61" i="4" s="1"/>
  <c r="AA61" i="4"/>
  <c r="U61" i="4"/>
  <c r="C61" i="4"/>
  <c r="AD60" i="4"/>
  <c r="AE60" i="4" s="1"/>
  <c r="AA60" i="4"/>
  <c r="U60" i="4"/>
  <c r="C60" i="4"/>
  <c r="AD57" i="4"/>
  <c r="AE57" i="4" s="1"/>
  <c r="AA57" i="4"/>
  <c r="U57" i="4"/>
  <c r="C57" i="4"/>
  <c r="AD56" i="4"/>
  <c r="AE56" i="4" s="1"/>
  <c r="AA56" i="4"/>
  <c r="U56" i="4"/>
  <c r="C56" i="4"/>
  <c r="AD55" i="4"/>
  <c r="AE55" i="4" s="1"/>
  <c r="AA55" i="4"/>
  <c r="U55" i="4"/>
  <c r="AD53" i="4"/>
  <c r="AE53" i="4" s="1"/>
  <c r="AA53" i="4"/>
  <c r="U53" i="4"/>
  <c r="C53" i="4"/>
  <c r="AD51" i="4"/>
  <c r="AE51" i="4" s="1"/>
  <c r="AA51" i="4"/>
  <c r="U51" i="4"/>
  <c r="C51" i="4"/>
  <c r="AD50" i="4"/>
  <c r="AE50" i="4" s="1"/>
  <c r="AA50" i="4"/>
  <c r="U50" i="4"/>
  <c r="C50" i="4"/>
  <c r="AD49" i="4"/>
  <c r="AE49" i="4" s="1"/>
  <c r="AA49" i="4"/>
  <c r="U49" i="4"/>
  <c r="C49" i="4"/>
  <c r="AD48" i="4"/>
  <c r="AE48" i="4" s="1"/>
  <c r="AA48" i="4"/>
  <c r="U48" i="4"/>
  <c r="C48" i="4"/>
  <c r="AD47" i="4"/>
  <c r="AE47" i="4" s="1"/>
  <c r="AA47" i="4"/>
  <c r="U47" i="4"/>
  <c r="C47" i="4"/>
  <c r="AD46" i="4"/>
  <c r="AE46" i="4" s="1"/>
  <c r="AA46" i="4"/>
  <c r="U46" i="4"/>
  <c r="C46" i="4"/>
  <c r="AD45" i="4"/>
  <c r="AE45" i="4" s="1"/>
  <c r="AA45" i="4"/>
  <c r="U45" i="4"/>
  <c r="C45" i="4"/>
  <c r="AD44" i="4"/>
  <c r="AE44" i="4" s="1"/>
  <c r="AA44" i="4"/>
  <c r="U44" i="4"/>
  <c r="C44" i="4"/>
  <c r="AD43" i="4"/>
  <c r="AE43" i="4" s="1"/>
  <c r="AA43" i="4"/>
  <c r="U43" i="4"/>
  <c r="C43" i="4"/>
  <c r="AD42" i="4"/>
  <c r="AE42" i="4" s="1"/>
  <c r="AA42" i="4"/>
  <c r="U42" i="4"/>
  <c r="C42" i="4"/>
  <c r="AD41" i="4"/>
  <c r="AE41" i="4" s="1"/>
  <c r="AA41" i="4"/>
  <c r="U41" i="4"/>
  <c r="C41" i="4"/>
  <c r="AD40" i="4"/>
  <c r="AE40" i="4" s="1"/>
  <c r="AA40" i="4"/>
  <c r="U40" i="4"/>
  <c r="C40" i="4"/>
  <c r="AD39" i="4"/>
  <c r="AE39" i="4" s="1"/>
  <c r="AA39" i="4"/>
  <c r="U39" i="4"/>
  <c r="C39" i="4"/>
  <c r="AD38" i="4"/>
  <c r="AE38" i="4" s="1"/>
  <c r="AA38" i="4"/>
  <c r="U38" i="4"/>
  <c r="C38" i="4"/>
  <c r="AD35" i="4"/>
  <c r="AE35" i="4" s="1"/>
  <c r="AA35" i="4"/>
  <c r="U35" i="4"/>
  <c r="C35" i="4"/>
  <c r="AD34" i="4"/>
  <c r="AE34" i="4" s="1"/>
  <c r="AA34" i="4"/>
  <c r="U34" i="4"/>
  <c r="C34" i="4"/>
  <c r="AD33" i="4"/>
  <c r="AE33" i="4" s="1"/>
  <c r="AA33" i="4"/>
  <c r="U33" i="4"/>
  <c r="C33" i="4"/>
  <c r="AD32" i="4"/>
  <c r="AE32" i="4" s="1"/>
  <c r="AA32" i="4"/>
  <c r="U32" i="4"/>
  <c r="C32" i="4"/>
  <c r="AD31" i="4"/>
  <c r="AE31" i="4" s="1"/>
  <c r="AA31" i="4"/>
  <c r="U31" i="4"/>
  <c r="C31" i="4"/>
  <c r="AD30" i="4"/>
  <c r="AE30" i="4" s="1"/>
  <c r="AA30" i="4"/>
  <c r="U30" i="4"/>
  <c r="C30" i="4"/>
  <c r="AD29" i="4"/>
  <c r="AE29" i="4" s="1"/>
  <c r="AA29" i="4"/>
  <c r="U29" i="4"/>
  <c r="C29" i="4"/>
  <c r="AD28" i="4"/>
  <c r="AE28" i="4" s="1"/>
  <c r="AA28" i="4"/>
  <c r="U28" i="4"/>
  <c r="C28" i="4"/>
  <c r="AD27" i="4"/>
  <c r="AE27" i="4" s="1"/>
  <c r="AA27" i="4"/>
  <c r="U27" i="4"/>
  <c r="C27" i="4"/>
  <c r="AD26" i="4"/>
  <c r="AE26" i="4" s="1"/>
  <c r="AA26" i="4"/>
  <c r="U26" i="4"/>
  <c r="C26" i="4"/>
  <c r="AD25" i="4"/>
  <c r="AE25" i="4" s="1"/>
  <c r="AA25" i="4"/>
  <c r="U25" i="4"/>
  <c r="C25" i="4"/>
  <c r="AD24" i="4"/>
  <c r="AE24" i="4" s="1"/>
  <c r="AA24" i="4"/>
  <c r="U24" i="4"/>
  <c r="C24" i="4"/>
  <c r="AD21" i="4"/>
  <c r="AE21" i="4" s="1"/>
  <c r="AA21" i="4"/>
  <c r="U21" i="4"/>
  <c r="C21" i="4"/>
  <c r="AD19" i="4"/>
  <c r="AE19" i="4" s="1"/>
  <c r="AA19" i="4"/>
  <c r="C19" i="4"/>
  <c r="AD18" i="4"/>
  <c r="AE18" i="4" s="1"/>
  <c r="AA18" i="4"/>
  <c r="U18" i="4"/>
  <c r="C18" i="4"/>
  <c r="AD15" i="4"/>
  <c r="AE15" i="4" s="1"/>
  <c r="AA15" i="4"/>
  <c r="U15" i="4"/>
  <c r="C15" i="4"/>
  <c r="AD14" i="4"/>
  <c r="AE14" i="4" s="1"/>
  <c r="AA14" i="4"/>
  <c r="U14" i="4"/>
  <c r="C14" i="4"/>
  <c r="AD13" i="4"/>
  <c r="AE13" i="4" s="1"/>
  <c r="AA13" i="4"/>
  <c r="U13" i="4"/>
  <c r="C13" i="4"/>
  <c r="AD12" i="4"/>
  <c r="AE12" i="4" s="1"/>
  <c r="AA12" i="4"/>
  <c r="U12" i="4"/>
  <c r="C12" i="4"/>
  <c r="AD11" i="4"/>
  <c r="AE11" i="4" s="1"/>
  <c r="AA11" i="4"/>
  <c r="U11" i="4"/>
  <c r="C11" i="4"/>
  <c r="AD10" i="4"/>
  <c r="AE10" i="4" s="1"/>
  <c r="AA10" i="4"/>
  <c r="U10" i="4"/>
  <c r="C10" i="4"/>
  <c r="AD9" i="4"/>
  <c r="AE9" i="4" s="1"/>
  <c r="AA9" i="4"/>
  <c r="U9" i="4"/>
  <c r="C9" i="4"/>
  <c r="AD8" i="4"/>
  <c r="AE8" i="4" s="1"/>
  <c r="AA8" i="4"/>
  <c r="U8" i="4"/>
  <c r="C8" i="4"/>
  <c r="AD7" i="4"/>
  <c r="AE7" i="4" s="1"/>
  <c r="AA7" i="4"/>
  <c r="U7" i="4"/>
  <c r="C7" i="4"/>
  <c r="AD6" i="4"/>
  <c r="AE6" i="4" s="1"/>
  <c r="AA6" i="4"/>
  <c r="U6" i="4"/>
  <c r="C6" i="4"/>
  <c r="AD5" i="4"/>
  <c r="AE5" i="4" s="1"/>
  <c r="AA5" i="4"/>
  <c r="U5" i="4"/>
  <c r="C5" i="4"/>
  <c r="AD4" i="4"/>
  <c r="AE4" i="4" s="1"/>
  <c r="AA4" i="4"/>
  <c r="U4" i="4"/>
  <c r="C4" i="4"/>
  <c r="AD3" i="4"/>
  <c r="AE3" i="4" s="1"/>
  <c r="AA3" i="4"/>
  <c r="U3" i="4"/>
  <c r="C3" i="4"/>
  <c r="C2" i="4"/>
  <c r="AF53" i="4" l="1"/>
  <c r="AF51" i="4"/>
  <c r="AF19" i="4"/>
  <c r="AF31" i="4"/>
  <c r="AF34" i="4"/>
  <c r="AF35" i="4"/>
  <c r="AF25" i="4"/>
  <c r="AF28" i="4"/>
  <c r="AF4" i="4"/>
  <c r="AF8" i="4"/>
  <c r="AF3" i="4"/>
  <c r="AF12" i="4"/>
  <c r="AF15" i="4"/>
  <c r="AF18" i="4"/>
  <c r="AF40" i="4"/>
  <c r="AF33" i="4"/>
  <c r="AF39" i="4"/>
  <c r="AF42" i="4"/>
  <c r="AF11" i="4"/>
  <c r="AF7" i="4"/>
  <c r="AF10" i="4"/>
  <c r="AF2" i="4"/>
  <c r="AF47" i="4"/>
  <c r="AF50" i="4"/>
  <c r="AF32" i="4"/>
  <c r="AF6" i="4"/>
  <c r="AF49" i="4"/>
  <c r="AF55" i="4"/>
  <c r="AF38" i="4"/>
  <c r="AF61" i="4"/>
  <c r="AF26" i="4"/>
  <c r="AF5" i="4"/>
  <c r="AF43" i="4"/>
  <c r="AF46" i="4"/>
  <c r="AF24" i="4"/>
  <c r="AF45" i="4"/>
  <c r="AF14" i="4"/>
  <c r="AF27" i="4"/>
  <c r="AF30" i="4"/>
  <c r="AF21" i="4"/>
  <c r="AF57" i="4"/>
  <c r="AF60" i="4"/>
  <c r="AF48" i="4"/>
  <c r="AF9" i="4"/>
  <c r="AF13" i="4"/>
  <c r="AF29" i="4"/>
  <c r="AF41" i="4"/>
  <c r="AF44" i="4"/>
  <c r="AF56" i="4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2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3" i="1"/>
  <c r="AA2" i="1"/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2" i="1"/>
  <c r="AF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2" i="1"/>
</calcChain>
</file>

<file path=xl/sharedStrings.xml><?xml version="1.0" encoding="utf-8"?>
<sst xmlns="http://schemas.openxmlformats.org/spreadsheetml/2006/main" count="296" uniqueCount="111">
  <si>
    <t>ID</t>
  </si>
  <si>
    <t>Study_Arm_RC</t>
  </si>
  <si>
    <t>Study_Arm</t>
  </si>
  <si>
    <t>Age</t>
  </si>
  <si>
    <t>FL50</t>
  </si>
  <si>
    <t>FL34</t>
  </si>
  <si>
    <t>FL35</t>
  </si>
  <si>
    <t>FL48</t>
  </si>
  <si>
    <t>FL54</t>
  </si>
  <si>
    <t>FL42</t>
  </si>
  <si>
    <t>FL47</t>
  </si>
  <si>
    <t>FL04</t>
  </si>
  <si>
    <t>FL44</t>
  </si>
  <si>
    <t>FL53</t>
  </si>
  <si>
    <t>FL20</t>
  </si>
  <si>
    <t>FL11</t>
  </si>
  <si>
    <t>FL33</t>
  </si>
  <si>
    <t>FL12</t>
  </si>
  <si>
    <t>FL25</t>
  </si>
  <si>
    <t>FL24</t>
  </si>
  <si>
    <t>FL02</t>
  </si>
  <si>
    <t>FL03</t>
  </si>
  <si>
    <t>FL38</t>
  </si>
  <si>
    <t>FL40</t>
  </si>
  <si>
    <t>FL37</t>
  </si>
  <si>
    <t>FL46</t>
  </si>
  <si>
    <t>FL32</t>
  </si>
  <si>
    <t>FL19</t>
  </si>
  <si>
    <t>FL52</t>
  </si>
  <si>
    <t>FL13</t>
  </si>
  <si>
    <t>FL26</t>
  </si>
  <si>
    <t>FL51</t>
  </si>
  <si>
    <t>FL56</t>
  </si>
  <si>
    <t>FL21</t>
  </si>
  <si>
    <t>FL58</t>
  </si>
  <si>
    <t>FL36</t>
  </si>
  <si>
    <t>FL57</t>
  </si>
  <si>
    <t>FL10</t>
  </si>
  <si>
    <t>FL55</t>
  </si>
  <si>
    <t>FL08</t>
  </si>
  <si>
    <t>FL28</t>
  </si>
  <si>
    <t>FL29</t>
  </si>
  <si>
    <t>FL06</t>
  </si>
  <si>
    <t>FL16</t>
  </si>
  <si>
    <t>FL31</t>
  </si>
  <si>
    <t>FL17</t>
  </si>
  <si>
    <t>FL05</t>
  </si>
  <si>
    <t>FL30</t>
  </si>
  <si>
    <t>FL18</t>
  </si>
  <si>
    <t>FL39</t>
  </si>
  <si>
    <t>FL15</t>
  </si>
  <si>
    <t>FL41</t>
  </si>
  <si>
    <t>FL27</t>
  </si>
  <si>
    <t>FL07</t>
  </si>
  <si>
    <t>FL22</t>
  </si>
  <si>
    <t>FL14</t>
  </si>
  <si>
    <t>FL43</t>
  </si>
  <si>
    <t>FL01</t>
  </si>
  <si>
    <t>FL09</t>
  </si>
  <si>
    <t>FL23</t>
  </si>
  <si>
    <t>FL45</t>
  </si>
  <si>
    <t>FL49</t>
  </si>
  <si>
    <t>FL60</t>
  </si>
  <si>
    <t>FL59</t>
  </si>
  <si>
    <t>Height</t>
  </si>
  <si>
    <t>Weight</t>
  </si>
  <si>
    <t>Fat %</t>
  </si>
  <si>
    <t>Fat kg</t>
  </si>
  <si>
    <t>Lean %</t>
  </si>
  <si>
    <t>Lean kg</t>
  </si>
  <si>
    <t>Dry Lean kg</t>
  </si>
  <si>
    <t>BMI</t>
  </si>
  <si>
    <t>TBW %</t>
  </si>
  <si>
    <t>TBW lt</t>
  </si>
  <si>
    <t>BMR kcal</t>
  </si>
  <si>
    <t>BMR/Body weight kcal/kg</t>
  </si>
  <si>
    <t>HG1 kg</t>
  </si>
  <si>
    <t>HG2 kg</t>
  </si>
  <si>
    <t>HG3 kg</t>
  </si>
  <si>
    <t>Semi-tandem</t>
  </si>
  <si>
    <t>Tandem</t>
  </si>
  <si>
    <t>Side by side</t>
  </si>
  <si>
    <t>STS</t>
  </si>
  <si>
    <t>Walk 1</t>
  </si>
  <si>
    <t>Walk 2</t>
  </si>
  <si>
    <t>SPPB Total</t>
  </si>
  <si>
    <t>HG Mean</t>
  </si>
  <si>
    <t>SPPB_Balance</t>
  </si>
  <si>
    <t>SPPB_STS</t>
  </si>
  <si>
    <t>SPPB_Walk</t>
  </si>
  <si>
    <t>Best WS</t>
  </si>
  <si>
    <t>Balance Scoring</t>
  </si>
  <si>
    <t>Unable to hold side by side stand for 10 seconds</t>
  </si>
  <si>
    <t>Held side by side stand for 10 seconds but unable to hold a semitandem stand for 10 seconds</t>
  </si>
  <si>
    <t>Held semitandem stand for 10 seconds but unable to hold a full tandem stand for more than 2 seconds</t>
  </si>
  <si>
    <t>Held full tandem stand for 3 to 9 seconds</t>
  </si>
  <si>
    <t>Held full tandem stand for 10 seconds</t>
  </si>
  <si>
    <t>STS Scoring</t>
  </si>
  <si>
    <t>Unable to complete task</t>
  </si>
  <si>
    <t>&gt;= 5.7 seconds (&lt;= 0.43 m/s)</t>
  </si>
  <si>
    <t>4.1-5.6 seconds (0.44-0.60 m/s)</t>
  </si>
  <si>
    <t>3.2-4.0 seconds (0.61-0.77 m/s)</t>
  </si>
  <si>
    <t>&lt;= 3.1 seconds (&gt;= 0.78 m/s)</t>
  </si>
  <si>
    <t>Walk Scoring (taking faster of 2 times)</t>
  </si>
  <si>
    <t>&gt;16.7 seconds</t>
  </si>
  <si>
    <t>&lt;=11.1 seconds</t>
  </si>
  <si>
    <t>11.2-13.6 seconds</t>
  </si>
  <si>
    <t>13.7-16.6 seconds</t>
  </si>
  <si>
    <t>SOURCE</t>
  </si>
  <si>
    <r>
      <rPr>
        <i/>
        <sz val="11"/>
        <color theme="1"/>
        <rFont val="Calibri"/>
        <family val="2"/>
        <scheme val="minor"/>
      </rPr>
      <t>Lower Extremity Function and Subsequent Disability: Consistency Across Studies, Predictive Models, and Value of Gait Speed Alone Compared With the Short Physical Performance Battery</t>
    </r>
    <r>
      <rPr>
        <sz val="11"/>
        <color theme="1"/>
        <rFont val="Calibri"/>
        <family val="2"/>
        <scheme val="minor"/>
      </rPr>
      <t>, Guralnik et al., 2000</t>
    </r>
  </si>
  <si>
    <t>Timepoint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</si>
</sst>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73D5C-AF04-4772-AF26-DE96BE2597C8}">
  <dimension ref="A1:AF62"/>
  <sheetViews>
    <sheetView topLeftCell="R1" workbookViewId="0">
      <selection activeCell="X62" sqref="X62"/>
    </sheetView>
  </sheetViews>
  <sheetFormatPr defaultRowHeight="14.4" x14ac:dyDescent="0.3"/>
  <cols>
    <col min="2" max="2" width="13.109375" customWidth="1"/>
    <col min="3" max="3" width="12" bestFit="1" customWidth="1"/>
    <col min="4" max="4" width="12" customWidth="1"/>
    <col min="8" max="8" width="10" bestFit="1" customWidth="1"/>
    <col min="9" max="9" width="11.21875" bestFit="1" customWidth="1"/>
    <col min="10" max="10" width="10.77734375" bestFit="1" customWidth="1"/>
    <col min="11" max="11" width="9.88671875" bestFit="1" customWidth="1"/>
    <col min="12" max="12" width="12.33203125" bestFit="1" customWidth="1"/>
    <col min="13" max="13" width="12.77734375" bestFit="1" customWidth="1"/>
    <col min="14" max="14" width="13.21875" bestFit="1" customWidth="1"/>
    <col min="15" max="15" width="11.5546875" bestFit="1" customWidth="1"/>
    <col min="16" max="16" width="11.5546875" customWidth="1"/>
    <col min="17" max="17" width="12.77734375" bestFit="1" customWidth="1"/>
    <col min="25" max="25" width="12.21875" customWidth="1"/>
    <col min="27" max="27" width="8.5546875" customWidth="1"/>
    <col min="31" max="31" width="10.109375" customWidth="1"/>
    <col min="32" max="32" width="10" bestFit="1" customWidth="1"/>
  </cols>
  <sheetData>
    <row r="1" spans="1:32" x14ac:dyDescent="0.3">
      <c r="A1" t="s">
        <v>0</v>
      </c>
      <c r="B1" t="s">
        <v>1</v>
      </c>
      <c r="C1" t="s">
        <v>2</v>
      </c>
      <c r="D1" t="s">
        <v>110</v>
      </c>
      <c r="E1" t="s">
        <v>64</v>
      </c>
      <c r="F1" t="s">
        <v>65</v>
      </c>
      <c r="G1" t="s">
        <v>3</v>
      </c>
      <c r="H1" t="s">
        <v>66</v>
      </c>
      <c r="I1" t="s">
        <v>67</v>
      </c>
      <c r="J1" t="s">
        <v>68</v>
      </c>
      <c r="K1" t="s">
        <v>69</v>
      </c>
      <c r="L1" t="s">
        <v>70</v>
      </c>
      <c r="M1" t="s">
        <v>71</v>
      </c>
      <c r="N1" t="s">
        <v>72</v>
      </c>
      <c r="O1" t="s">
        <v>73</v>
      </c>
      <c r="P1" t="s">
        <v>74</v>
      </c>
      <c r="Q1" t="s">
        <v>75</v>
      </c>
      <c r="R1" t="s">
        <v>76</v>
      </c>
      <c r="S1" t="s">
        <v>77</v>
      </c>
      <c r="T1" t="s">
        <v>78</v>
      </c>
      <c r="U1" s="1" t="s">
        <v>86</v>
      </c>
      <c r="V1" t="s">
        <v>81</v>
      </c>
      <c r="W1" t="s">
        <v>79</v>
      </c>
      <c r="X1" t="s">
        <v>80</v>
      </c>
      <c r="Y1" s="1" t="s">
        <v>87</v>
      </c>
      <c r="Z1" t="s">
        <v>82</v>
      </c>
      <c r="AA1" s="1" t="s">
        <v>88</v>
      </c>
      <c r="AB1" t="s">
        <v>83</v>
      </c>
      <c r="AC1" t="s">
        <v>84</v>
      </c>
      <c r="AD1" t="s">
        <v>90</v>
      </c>
      <c r="AE1" s="1" t="s">
        <v>89</v>
      </c>
      <c r="AF1" s="1" t="s">
        <v>85</v>
      </c>
    </row>
    <row r="2" spans="1:32" x14ac:dyDescent="0.3">
      <c r="A2" t="s">
        <v>57</v>
      </c>
      <c r="B2">
        <v>2</v>
      </c>
      <c r="C2" t="str">
        <f t="shared" ref="C2:C61" si="0">IF(B2=1, "Control", "Intervention")</f>
        <v>Intervention</v>
      </c>
      <c r="D2">
        <v>1</v>
      </c>
      <c r="E2" s="3">
        <v>160</v>
      </c>
      <c r="F2" s="3">
        <v>69.8</v>
      </c>
      <c r="G2" s="3">
        <v>79</v>
      </c>
      <c r="H2" s="3"/>
      <c r="I2" s="3"/>
      <c r="J2" s="3"/>
      <c r="K2" s="3"/>
      <c r="L2" s="3"/>
      <c r="M2" s="3"/>
      <c r="N2" s="3"/>
      <c r="O2" s="3"/>
      <c r="P2" s="3"/>
      <c r="Q2" s="3"/>
      <c r="R2" s="3">
        <v>11.5</v>
      </c>
      <c r="S2" s="3">
        <v>10.8</v>
      </c>
      <c r="T2" s="3">
        <v>10.6</v>
      </c>
      <c r="U2" s="3">
        <f>AVERAGE(R2:T2)</f>
        <v>10.966666666666667</v>
      </c>
      <c r="V2" s="3">
        <v>10</v>
      </c>
      <c r="W2" s="3">
        <v>10</v>
      </c>
      <c r="X2" s="3">
        <v>10</v>
      </c>
      <c r="Y2" s="2">
        <f>IF(X2=10,4,(IF(AND(X2&lt;10,X2&gt;2),3,(IF(W2=10,2,IF(V2=10,1,0))))))</f>
        <v>4</v>
      </c>
      <c r="Z2" s="3">
        <v>0</v>
      </c>
      <c r="AA2" s="2">
        <f>IF(Z2&gt;16.7,1,(IF(AND(Z2&lt;=16.6, Z2&gt;=13.7),2,(IF(AND(Z2&lt;=13.6, Z2&gt;=11.2),3,(IF(AND(Z2&lt;=11.1, Z2&gt;0),4,0)))))))</f>
        <v>0</v>
      </c>
      <c r="AB2" s="3">
        <v>4.5999999999999996</v>
      </c>
      <c r="AC2" s="3">
        <v>4.0999999999999996</v>
      </c>
      <c r="AD2" s="3">
        <f>MIN(AB2:AC2)</f>
        <v>4.0999999999999996</v>
      </c>
      <c r="AE2" s="2">
        <f>IF(AD2&gt;=5.7,1,(IF(AND(AD2&lt;=5.6,AD2&gt;=4.1),2,(IF(AND(AD2&lt;=4,AD2&gt;=3.2),3,(IF(AD2&lt;=3.1,4,)))))))</f>
        <v>2</v>
      </c>
      <c r="AF2" s="2">
        <f t="shared" ref="AF2:AF33" si="1">SUM(Y2,AA2,AE2)</f>
        <v>6</v>
      </c>
    </row>
    <row r="3" spans="1:32" x14ac:dyDescent="0.3">
      <c r="A3" t="s">
        <v>20</v>
      </c>
      <c r="B3">
        <v>2</v>
      </c>
      <c r="C3" t="str">
        <f t="shared" si="0"/>
        <v>Intervention</v>
      </c>
      <c r="D3">
        <v>1</v>
      </c>
      <c r="E3" s="3">
        <v>158.4</v>
      </c>
      <c r="F3" s="3">
        <v>66.599999999999994</v>
      </c>
      <c r="G3" s="3">
        <v>79</v>
      </c>
      <c r="H3" s="3">
        <v>43.3</v>
      </c>
      <c r="I3" s="3">
        <v>28.8</v>
      </c>
      <c r="J3" s="3">
        <v>56.7</v>
      </c>
      <c r="K3" s="3">
        <v>37.799999999999997</v>
      </c>
      <c r="L3" s="3">
        <v>4.9000000000000004</v>
      </c>
      <c r="M3" s="3">
        <v>27.7</v>
      </c>
      <c r="N3" s="3">
        <v>49.4</v>
      </c>
      <c r="O3" s="3">
        <v>32.9</v>
      </c>
      <c r="P3" s="3">
        <v>1264</v>
      </c>
      <c r="Q3" s="3">
        <v>19</v>
      </c>
      <c r="R3" s="3">
        <v>21.5</v>
      </c>
      <c r="S3" s="3">
        <v>23.2</v>
      </c>
      <c r="T3" s="3">
        <v>23.8</v>
      </c>
      <c r="U3" s="3">
        <f t="shared" ref="U3:U61" si="2">AVERAGE(R3:T3)</f>
        <v>22.833333333333332</v>
      </c>
      <c r="V3" s="3">
        <v>10</v>
      </c>
      <c r="W3" s="3">
        <v>10</v>
      </c>
      <c r="X3" s="3">
        <v>10</v>
      </c>
      <c r="Y3" s="2">
        <f t="shared" ref="Y3:Y61" si="3">IF(X3=10,4,(IF(AND(X3&lt;10,X3&gt;2),3,(IF(W3=10,2,IF(V3=10,1,0))))))</f>
        <v>4</v>
      </c>
      <c r="Z3" s="3">
        <v>15.8</v>
      </c>
      <c r="AA3" s="2">
        <f>IF(Z3&gt;16.7,1,(IF(AND(Z3&lt;=16.6, Z3&gt;=13.7),2,(IF(AND(Z3&lt;=13.6, Z3&gt;=11.2),3,(IF(AND(Z3&lt;=11.1, Z3&gt;0),4,0)))))))</f>
        <v>2</v>
      </c>
      <c r="AB3" s="3">
        <v>3.3</v>
      </c>
      <c r="AC3" s="3">
        <v>3.4</v>
      </c>
      <c r="AD3" s="3">
        <f t="shared" ref="AD3:AD61" si="4">MIN(AB3:AC3)</f>
        <v>3.3</v>
      </c>
      <c r="AE3" s="2">
        <f t="shared" ref="AE3:AE61" si="5">IF(AD3&gt;=5.7,1,(IF(AND(AD3&lt;=5.6,AD3&gt;=4.1),2,(IF(AND(AD3&lt;=4,AD3&gt;=3.2),3,(IF(AD3&lt;=3.1,4,)))))))</f>
        <v>3</v>
      </c>
      <c r="AF3" s="2">
        <f t="shared" si="1"/>
        <v>9</v>
      </c>
    </row>
    <row r="4" spans="1:32" x14ac:dyDescent="0.3">
      <c r="A4" t="s">
        <v>21</v>
      </c>
      <c r="B4">
        <v>2</v>
      </c>
      <c r="C4" t="str">
        <f t="shared" si="0"/>
        <v>Intervention</v>
      </c>
      <c r="D4">
        <v>1</v>
      </c>
      <c r="E4" s="3">
        <v>167.5</v>
      </c>
      <c r="F4" s="3">
        <v>93.8</v>
      </c>
      <c r="G4" s="3">
        <v>69</v>
      </c>
      <c r="H4" s="3">
        <v>25</v>
      </c>
      <c r="I4" s="3">
        <v>23.4</v>
      </c>
      <c r="J4" s="3">
        <v>75</v>
      </c>
      <c r="K4" s="3">
        <v>70.099999999999994</v>
      </c>
      <c r="L4" s="3">
        <v>13.8</v>
      </c>
      <c r="M4" s="3">
        <v>33.1</v>
      </c>
      <c r="N4" s="3">
        <v>60.2</v>
      </c>
      <c r="O4" s="3">
        <v>56.3</v>
      </c>
      <c r="P4" s="3">
        <v>2018</v>
      </c>
      <c r="Q4" s="3">
        <v>21.6</v>
      </c>
      <c r="R4" s="3">
        <v>34.4</v>
      </c>
      <c r="S4" s="3">
        <v>35.6</v>
      </c>
      <c r="T4" s="3">
        <v>39.1</v>
      </c>
      <c r="U4" s="3">
        <f t="shared" si="2"/>
        <v>36.366666666666667</v>
      </c>
      <c r="V4" s="3">
        <v>10</v>
      </c>
      <c r="W4" s="3">
        <v>10</v>
      </c>
      <c r="X4" s="3">
        <v>3.6</v>
      </c>
      <c r="Y4" s="2">
        <f t="shared" si="3"/>
        <v>3</v>
      </c>
      <c r="Z4" s="3">
        <v>20.100000000000001</v>
      </c>
      <c r="AA4" s="2">
        <f t="shared" ref="AA4:AA61" si="6">IF(Z4&gt;16.7,1,(IF(AND(Z4&lt;=16.6, Z4&gt;=13.7),2,(IF(AND(Z4&lt;=13.6, Z4&gt;=11.2),3,(IF(AND(Z4&lt;=11.1, Z4&gt;0),4,0)))))))</f>
        <v>1</v>
      </c>
      <c r="AB4" s="3">
        <v>5.3</v>
      </c>
      <c r="AC4" s="3">
        <v>4.5</v>
      </c>
      <c r="AD4" s="3">
        <f t="shared" si="4"/>
        <v>4.5</v>
      </c>
      <c r="AE4" s="2">
        <f t="shared" si="5"/>
        <v>2</v>
      </c>
      <c r="AF4" s="2">
        <f t="shared" si="1"/>
        <v>6</v>
      </c>
    </row>
    <row r="5" spans="1:32" x14ac:dyDescent="0.3">
      <c r="A5" t="s">
        <v>11</v>
      </c>
      <c r="B5">
        <v>2</v>
      </c>
      <c r="C5" t="str">
        <f t="shared" si="0"/>
        <v>Intervention</v>
      </c>
      <c r="D5">
        <v>1</v>
      </c>
      <c r="E5" s="3">
        <v>175.8</v>
      </c>
      <c r="F5" s="3">
        <v>81.8</v>
      </c>
      <c r="G5" s="3">
        <v>74</v>
      </c>
      <c r="H5" s="3">
        <v>25</v>
      </c>
      <c r="I5" s="3">
        <v>20.5</v>
      </c>
      <c r="J5" s="3">
        <v>75</v>
      </c>
      <c r="K5" s="3">
        <v>61.3</v>
      </c>
      <c r="L5" s="3">
        <v>13</v>
      </c>
      <c r="M5" s="3">
        <v>26.7</v>
      </c>
      <c r="N5" s="3">
        <v>59.1</v>
      </c>
      <c r="O5" s="3">
        <v>48.3</v>
      </c>
      <c r="P5" s="3">
        <v>1796</v>
      </c>
      <c r="Q5" s="3">
        <v>22</v>
      </c>
      <c r="R5" s="3">
        <v>33.700000000000003</v>
      </c>
      <c r="S5" s="3">
        <v>37.4</v>
      </c>
      <c r="T5" s="3">
        <v>37.299999999999997</v>
      </c>
      <c r="U5" s="3">
        <f t="shared" si="2"/>
        <v>36.133333333333333</v>
      </c>
      <c r="V5" s="3">
        <v>10</v>
      </c>
      <c r="W5" s="3">
        <v>10</v>
      </c>
      <c r="X5" s="3">
        <v>10</v>
      </c>
      <c r="Y5" s="2">
        <f t="shared" si="3"/>
        <v>4</v>
      </c>
      <c r="Z5" s="3">
        <v>17.8</v>
      </c>
      <c r="AA5" s="2">
        <f t="shared" si="6"/>
        <v>1</v>
      </c>
      <c r="AB5" s="3">
        <v>3.3</v>
      </c>
      <c r="AC5" s="3">
        <v>3.6</v>
      </c>
      <c r="AD5" s="3">
        <f t="shared" si="4"/>
        <v>3.3</v>
      </c>
      <c r="AE5" s="2">
        <f t="shared" si="5"/>
        <v>3</v>
      </c>
      <c r="AF5" s="2">
        <f t="shared" si="1"/>
        <v>8</v>
      </c>
    </row>
    <row r="6" spans="1:32" x14ac:dyDescent="0.3">
      <c r="A6" t="s">
        <v>46</v>
      </c>
      <c r="B6">
        <v>2</v>
      </c>
      <c r="C6" t="str">
        <f t="shared" si="0"/>
        <v>Intervention</v>
      </c>
      <c r="D6">
        <v>1</v>
      </c>
      <c r="E6" s="3">
        <v>147</v>
      </c>
      <c r="F6" s="3">
        <v>59.2</v>
      </c>
      <c r="G6" s="3">
        <v>87</v>
      </c>
      <c r="H6" s="3">
        <v>49.3</v>
      </c>
      <c r="I6" s="3">
        <v>29.2</v>
      </c>
      <c r="J6" s="3">
        <v>50.7</v>
      </c>
      <c r="K6" s="3">
        <v>30</v>
      </c>
      <c r="L6" s="3">
        <v>1</v>
      </c>
      <c r="M6" s="3">
        <v>27.4</v>
      </c>
      <c r="N6" s="3">
        <v>49.1</v>
      </c>
      <c r="O6" s="3">
        <v>29.1</v>
      </c>
      <c r="P6" s="3">
        <v>1093</v>
      </c>
      <c r="Q6" s="3">
        <v>18.5</v>
      </c>
      <c r="R6" s="3">
        <v>19.7</v>
      </c>
      <c r="S6" s="3">
        <v>19.5</v>
      </c>
      <c r="T6" s="3">
        <v>20.100000000000001</v>
      </c>
      <c r="U6" s="3">
        <f t="shared" si="2"/>
        <v>19.766666666666669</v>
      </c>
      <c r="V6" s="3">
        <v>10</v>
      </c>
      <c r="W6" s="3">
        <v>10</v>
      </c>
      <c r="X6" s="3">
        <v>7.9</v>
      </c>
      <c r="Y6" s="2">
        <f t="shared" si="3"/>
        <v>3</v>
      </c>
      <c r="Z6" s="3">
        <v>15.3</v>
      </c>
      <c r="AA6" s="2">
        <f t="shared" si="6"/>
        <v>2</v>
      </c>
      <c r="AB6" s="3">
        <v>5.3</v>
      </c>
      <c r="AC6" s="3">
        <v>4.9000000000000004</v>
      </c>
      <c r="AD6" s="3">
        <f t="shared" si="4"/>
        <v>4.9000000000000004</v>
      </c>
      <c r="AE6" s="2">
        <f t="shared" si="5"/>
        <v>2</v>
      </c>
      <c r="AF6" s="2">
        <f t="shared" si="1"/>
        <v>7</v>
      </c>
    </row>
    <row r="7" spans="1:32" x14ac:dyDescent="0.3">
      <c r="A7" t="s">
        <v>42</v>
      </c>
      <c r="B7">
        <v>2</v>
      </c>
      <c r="C7" t="str">
        <f t="shared" si="0"/>
        <v>Intervention</v>
      </c>
      <c r="D7">
        <v>1</v>
      </c>
      <c r="E7" s="3">
        <v>160.6</v>
      </c>
      <c r="F7" s="3">
        <v>71.2</v>
      </c>
      <c r="G7" s="3">
        <v>70</v>
      </c>
      <c r="H7" s="3">
        <v>39.299999999999997</v>
      </c>
      <c r="I7" s="3">
        <v>28</v>
      </c>
      <c r="J7" s="3">
        <v>60.7</v>
      </c>
      <c r="K7" s="3">
        <v>43.2</v>
      </c>
      <c r="L7" s="3">
        <v>8.1</v>
      </c>
      <c r="M7" s="3">
        <v>27.5</v>
      </c>
      <c r="N7" s="3">
        <v>49.4</v>
      </c>
      <c r="O7" s="3">
        <v>35.200000000000003</v>
      </c>
      <c r="P7" s="3">
        <v>1383</v>
      </c>
      <c r="Q7" s="3">
        <v>19.399999999999999</v>
      </c>
      <c r="R7" s="3">
        <v>28.7</v>
      </c>
      <c r="S7" s="3">
        <v>26.9</v>
      </c>
      <c r="T7" s="3">
        <v>29.8</v>
      </c>
      <c r="U7" s="3">
        <f t="shared" si="2"/>
        <v>28.466666666666665</v>
      </c>
      <c r="V7" s="3">
        <v>10</v>
      </c>
      <c r="W7" s="3">
        <v>10</v>
      </c>
      <c r="X7" s="3">
        <v>10</v>
      </c>
      <c r="Y7" s="2">
        <f t="shared" si="3"/>
        <v>4</v>
      </c>
      <c r="Z7" s="3">
        <v>17.7</v>
      </c>
      <c r="AA7" s="2">
        <f t="shared" si="6"/>
        <v>1</v>
      </c>
      <c r="AB7" s="3">
        <v>3.5</v>
      </c>
      <c r="AC7" s="3">
        <v>3.4</v>
      </c>
      <c r="AD7" s="3">
        <f t="shared" si="4"/>
        <v>3.4</v>
      </c>
      <c r="AE7" s="2">
        <f t="shared" si="5"/>
        <v>3</v>
      </c>
      <c r="AF7" s="2">
        <f t="shared" si="1"/>
        <v>8</v>
      </c>
    </row>
    <row r="8" spans="1:32" x14ac:dyDescent="0.3">
      <c r="A8" t="s">
        <v>53</v>
      </c>
      <c r="B8">
        <v>1</v>
      </c>
      <c r="C8" t="str">
        <f t="shared" si="0"/>
        <v>Control</v>
      </c>
      <c r="D8">
        <v>1</v>
      </c>
      <c r="E8" s="3">
        <v>180.1</v>
      </c>
      <c r="F8" s="3">
        <v>88.2</v>
      </c>
      <c r="G8" s="3">
        <v>75</v>
      </c>
      <c r="H8" s="3">
        <v>25.5</v>
      </c>
      <c r="I8" s="3">
        <v>22.5</v>
      </c>
      <c r="J8" s="3">
        <v>74.5</v>
      </c>
      <c r="K8" s="3">
        <v>65.7</v>
      </c>
      <c r="L8" s="3">
        <v>14.7</v>
      </c>
      <c r="M8" s="3">
        <v>27.2</v>
      </c>
      <c r="N8" s="3">
        <v>57.8</v>
      </c>
      <c r="O8" s="3">
        <v>51</v>
      </c>
      <c r="P8" s="3">
        <v>1907</v>
      </c>
      <c r="Q8" s="3">
        <v>21.6</v>
      </c>
      <c r="R8" s="3">
        <v>31.9</v>
      </c>
      <c r="S8" s="3">
        <v>32.299999999999997</v>
      </c>
      <c r="T8" s="3">
        <v>32.1</v>
      </c>
      <c r="U8" s="3">
        <f t="shared" si="2"/>
        <v>32.099999999999994</v>
      </c>
      <c r="V8" s="3">
        <v>10</v>
      </c>
      <c r="W8" s="3">
        <v>10</v>
      </c>
      <c r="X8" s="3">
        <v>10</v>
      </c>
      <c r="Y8" s="2">
        <f t="shared" si="3"/>
        <v>4</v>
      </c>
      <c r="Z8" s="3">
        <v>15.2</v>
      </c>
      <c r="AA8" s="2">
        <f t="shared" si="6"/>
        <v>2</v>
      </c>
      <c r="AB8" s="3">
        <v>2.8</v>
      </c>
      <c r="AC8" s="3">
        <v>3</v>
      </c>
      <c r="AD8" s="3">
        <f t="shared" si="4"/>
        <v>2.8</v>
      </c>
      <c r="AE8" s="2">
        <f t="shared" si="5"/>
        <v>4</v>
      </c>
      <c r="AF8" s="2">
        <f t="shared" si="1"/>
        <v>10</v>
      </c>
    </row>
    <row r="9" spans="1:32" x14ac:dyDescent="0.3">
      <c r="A9" t="s">
        <v>39</v>
      </c>
      <c r="B9">
        <v>2</v>
      </c>
      <c r="C9" t="str">
        <f t="shared" si="0"/>
        <v>Intervention</v>
      </c>
      <c r="D9">
        <v>1</v>
      </c>
      <c r="E9" s="3">
        <v>152.4</v>
      </c>
      <c r="F9" s="3">
        <v>100.4</v>
      </c>
      <c r="G9" s="3">
        <v>65</v>
      </c>
      <c r="H9" s="3">
        <v>56.7</v>
      </c>
      <c r="I9" s="3">
        <v>56.9</v>
      </c>
      <c r="J9" s="3">
        <v>43.3</v>
      </c>
      <c r="K9" s="3">
        <v>43.5</v>
      </c>
      <c r="L9" s="3">
        <v>7.2</v>
      </c>
      <c r="M9" s="3">
        <v>43.5</v>
      </c>
      <c r="N9" s="3">
        <v>36.1</v>
      </c>
      <c r="O9" s="3">
        <v>36.299999999999997</v>
      </c>
      <c r="P9" s="3">
        <v>1389</v>
      </c>
      <c r="Q9" s="3">
        <v>13.8</v>
      </c>
      <c r="R9" s="3">
        <v>21.4</v>
      </c>
      <c r="S9" s="3">
        <v>23.7</v>
      </c>
      <c r="T9" s="3">
        <v>27.8</v>
      </c>
      <c r="U9" s="3">
        <f t="shared" si="2"/>
        <v>24.299999999999997</v>
      </c>
      <c r="V9" s="3">
        <v>10</v>
      </c>
      <c r="W9" s="3">
        <v>10</v>
      </c>
      <c r="X9" s="3">
        <v>10</v>
      </c>
      <c r="Y9" s="2">
        <f t="shared" si="3"/>
        <v>4</v>
      </c>
      <c r="Z9" s="3">
        <v>14.1</v>
      </c>
      <c r="AA9" s="2">
        <f t="shared" si="6"/>
        <v>2</v>
      </c>
      <c r="AB9" s="3">
        <v>2.6</v>
      </c>
      <c r="AC9" s="3">
        <v>2.7</v>
      </c>
      <c r="AD9" s="3">
        <f t="shared" si="4"/>
        <v>2.6</v>
      </c>
      <c r="AE9" s="2">
        <f t="shared" si="5"/>
        <v>4</v>
      </c>
      <c r="AF9" s="2">
        <f t="shared" si="1"/>
        <v>10</v>
      </c>
    </row>
    <row r="10" spans="1:32" x14ac:dyDescent="0.3">
      <c r="A10" t="s">
        <v>58</v>
      </c>
      <c r="B10">
        <v>1</v>
      </c>
      <c r="C10" t="str">
        <f t="shared" si="0"/>
        <v>Control</v>
      </c>
      <c r="D10">
        <v>1</v>
      </c>
      <c r="E10" s="3">
        <v>171.9</v>
      </c>
      <c r="F10" s="3">
        <v>94.6</v>
      </c>
      <c r="G10" s="3">
        <v>65</v>
      </c>
      <c r="H10" s="3">
        <v>34.1</v>
      </c>
      <c r="I10" s="3">
        <v>32.299999999999997</v>
      </c>
      <c r="J10" s="3">
        <v>65.900000000000006</v>
      </c>
      <c r="K10" s="3">
        <v>62.3</v>
      </c>
      <c r="L10" s="3">
        <v>13.6</v>
      </c>
      <c r="M10" s="3">
        <v>32</v>
      </c>
      <c r="N10" s="3">
        <v>51.4</v>
      </c>
      <c r="O10" s="3">
        <v>48.7</v>
      </c>
      <c r="P10" s="3">
        <v>1802</v>
      </c>
      <c r="Q10" s="3">
        <v>19</v>
      </c>
      <c r="R10" s="3">
        <v>31.5</v>
      </c>
      <c r="S10" s="3">
        <v>34.6</v>
      </c>
      <c r="T10" s="3">
        <v>35.1</v>
      </c>
      <c r="U10" s="3">
        <f t="shared" si="2"/>
        <v>33.733333333333327</v>
      </c>
      <c r="V10" s="3">
        <v>10</v>
      </c>
      <c r="W10" s="3">
        <v>10</v>
      </c>
      <c r="X10" s="3">
        <v>10</v>
      </c>
      <c r="Y10" s="2">
        <f t="shared" si="3"/>
        <v>4</v>
      </c>
      <c r="Z10" s="3">
        <v>15.6</v>
      </c>
      <c r="AA10" s="2">
        <f t="shared" si="6"/>
        <v>2</v>
      </c>
      <c r="AB10" s="3">
        <v>2.5</v>
      </c>
      <c r="AC10" s="3">
        <v>2.4</v>
      </c>
      <c r="AD10" s="3">
        <f t="shared" si="4"/>
        <v>2.4</v>
      </c>
      <c r="AE10" s="2">
        <f t="shared" si="5"/>
        <v>4</v>
      </c>
      <c r="AF10" s="2">
        <f t="shared" si="1"/>
        <v>10</v>
      </c>
    </row>
    <row r="11" spans="1:32" x14ac:dyDescent="0.3">
      <c r="A11" t="s">
        <v>37</v>
      </c>
      <c r="B11">
        <v>2</v>
      </c>
      <c r="C11" t="str">
        <f t="shared" si="0"/>
        <v>Intervention</v>
      </c>
      <c r="D11">
        <v>1</v>
      </c>
      <c r="E11" s="3">
        <v>160.6</v>
      </c>
      <c r="F11" s="3">
        <v>82</v>
      </c>
      <c r="G11" s="3">
        <v>69</v>
      </c>
      <c r="H11" s="3">
        <v>44.5</v>
      </c>
      <c r="I11" s="3">
        <v>36.5</v>
      </c>
      <c r="J11" s="3">
        <v>55.5</v>
      </c>
      <c r="K11" s="3">
        <v>45.5</v>
      </c>
      <c r="L11" s="3">
        <v>8.9</v>
      </c>
      <c r="M11" s="3">
        <v>31.6</v>
      </c>
      <c r="N11" s="3">
        <v>44.6</v>
      </c>
      <c r="O11" s="3">
        <v>36.6</v>
      </c>
      <c r="P11" s="3">
        <v>1433</v>
      </c>
      <c r="Q11" s="3">
        <v>17.5</v>
      </c>
      <c r="R11" s="3">
        <v>20</v>
      </c>
      <c r="S11" s="3">
        <v>20.5</v>
      </c>
      <c r="T11" s="3">
        <v>21.1</v>
      </c>
      <c r="U11" s="3">
        <f t="shared" si="2"/>
        <v>20.533333333333335</v>
      </c>
      <c r="V11" s="3">
        <v>10</v>
      </c>
      <c r="W11" s="3">
        <v>10</v>
      </c>
      <c r="X11" s="3">
        <v>10</v>
      </c>
      <c r="Y11" s="2">
        <f t="shared" si="3"/>
        <v>4</v>
      </c>
      <c r="Z11" s="3">
        <v>22.6</v>
      </c>
      <c r="AA11" s="2">
        <f t="shared" si="6"/>
        <v>1</v>
      </c>
      <c r="AB11" s="3">
        <v>2.9</v>
      </c>
      <c r="AC11" s="3">
        <v>2.6</v>
      </c>
      <c r="AD11" s="3">
        <f t="shared" si="4"/>
        <v>2.6</v>
      </c>
      <c r="AE11" s="2">
        <f t="shared" si="5"/>
        <v>4</v>
      </c>
      <c r="AF11" s="2">
        <f t="shared" si="1"/>
        <v>9</v>
      </c>
    </row>
    <row r="12" spans="1:32" x14ac:dyDescent="0.3">
      <c r="A12" t="s">
        <v>15</v>
      </c>
      <c r="B12">
        <v>2</v>
      </c>
      <c r="C12" t="str">
        <f t="shared" si="0"/>
        <v>Intervention</v>
      </c>
      <c r="D12">
        <v>1</v>
      </c>
      <c r="E12" s="3">
        <v>166.9</v>
      </c>
      <c r="F12" s="3">
        <v>97.2</v>
      </c>
      <c r="G12" s="3">
        <v>72</v>
      </c>
      <c r="H12" s="3">
        <v>46.9</v>
      </c>
      <c r="I12" s="3">
        <v>45.6</v>
      </c>
      <c r="J12" s="3">
        <v>53.1</v>
      </c>
      <c r="K12" s="3">
        <v>51.6</v>
      </c>
      <c r="L12" s="3">
        <v>10.6</v>
      </c>
      <c r="M12" s="3">
        <v>34.9</v>
      </c>
      <c r="N12" s="3">
        <v>42.2</v>
      </c>
      <c r="O12" s="3">
        <v>41</v>
      </c>
      <c r="P12" s="3">
        <v>1567</v>
      </c>
      <c r="Q12" s="3">
        <v>16.100000000000001</v>
      </c>
      <c r="R12" s="3">
        <v>17.600000000000001</v>
      </c>
      <c r="S12" s="3">
        <v>18.7</v>
      </c>
      <c r="T12" s="3">
        <v>18.5</v>
      </c>
      <c r="U12" s="3">
        <f t="shared" si="2"/>
        <v>18.266666666666666</v>
      </c>
      <c r="V12" s="3">
        <v>10</v>
      </c>
      <c r="W12" s="3">
        <v>4.0999999999999996</v>
      </c>
      <c r="X12" s="3">
        <v>0</v>
      </c>
      <c r="Y12" s="2">
        <f t="shared" si="3"/>
        <v>1</v>
      </c>
      <c r="Z12" s="3">
        <v>0</v>
      </c>
      <c r="AA12" s="2">
        <f t="shared" si="6"/>
        <v>0</v>
      </c>
      <c r="AB12" s="3">
        <v>4.5999999999999996</v>
      </c>
      <c r="AC12" s="3">
        <v>3.8</v>
      </c>
      <c r="AD12" s="3">
        <f t="shared" si="4"/>
        <v>3.8</v>
      </c>
      <c r="AE12" s="2">
        <f t="shared" si="5"/>
        <v>3</v>
      </c>
      <c r="AF12" s="2">
        <f t="shared" si="1"/>
        <v>4</v>
      </c>
    </row>
    <row r="13" spans="1:32" x14ac:dyDescent="0.3">
      <c r="A13" t="s">
        <v>17</v>
      </c>
      <c r="B13">
        <v>1</v>
      </c>
      <c r="C13" t="str">
        <f t="shared" si="0"/>
        <v>Control</v>
      </c>
      <c r="D13">
        <v>1</v>
      </c>
      <c r="E13" s="3">
        <v>177.5</v>
      </c>
      <c r="F13" s="3">
        <v>72.3</v>
      </c>
      <c r="G13" s="3">
        <v>82</v>
      </c>
      <c r="H13" s="3">
        <v>30.9</v>
      </c>
      <c r="I13" s="3">
        <v>22.4</v>
      </c>
      <c r="J13" s="3">
        <v>69.099999999999994</v>
      </c>
      <c r="K13" s="3">
        <v>49.9</v>
      </c>
      <c r="L13" s="3">
        <v>10.3</v>
      </c>
      <c r="M13" s="3">
        <v>22.8</v>
      </c>
      <c r="N13" s="3">
        <v>54.9</v>
      </c>
      <c r="O13" s="3">
        <v>39.700000000000003</v>
      </c>
      <c r="P13" s="3">
        <v>1508</v>
      </c>
      <c r="Q13" s="3">
        <v>20.9</v>
      </c>
      <c r="R13" s="3">
        <v>33.4</v>
      </c>
      <c r="S13" s="3">
        <v>34.799999999999997</v>
      </c>
      <c r="T13" s="3">
        <v>40.700000000000003</v>
      </c>
      <c r="U13" s="3">
        <f t="shared" si="2"/>
        <v>36.299999999999997</v>
      </c>
      <c r="V13" s="3">
        <v>10</v>
      </c>
      <c r="W13" s="3">
        <v>7.4</v>
      </c>
      <c r="X13" s="3">
        <v>0</v>
      </c>
      <c r="Y13" s="2">
        <f t="shared" si="3"/>
        <v>1</v>
      </c>
      <c r="Z13" s="3">
        <v>37.1</v>
      </c>
      <c r="AA13" s="2">
        <f t="shared" si="6"/>
        <v>1</v>
      </c>
      <c r="AB13" s="3">
        <v>10.3</v>
      </c>
      <c r="AC13" s="3">
        <v>8</v>
      </c>
      <c r="AD13" s="3">
        <f t="shared" si="4"/>
        <v>8</v>
      </c>
      <c r="AE13" s="2">
        <f t="shared" si="5"/>
        <v>1</v>
      </c>
      <c r="AF13" s="2">
        <f t="shared" si="1"/>
        <v>3</v>
      </c>
    </row>
    <row r="14" spans="1:32" x14ac:dyDescent="0.3">
      <c r="A14" t="s">
        <v>29</v>
      </c>
      <c r="B14">
        <v>1</v>
      </c>
      <c r="C14" t="str">
        <f t="shared" si="0"/>
        <v>Control</v>
      </c>
      <c r="D14">
        <v>1</v>
      </c>
      <c r="E14" s="3">
        <v>153.6</v>
      </c>
      <c r="F14" s="3">
        <v>83</v>
      </c>
      <c r="G14" s="3">
        <v>66</v>
      </c>
      <c r="H14" s="3">
        <v>48.8</v>
      </c>
      <c r="I14" s="3">
        <v>40.5</v>
      </c>
      <c r="J14" s="3">
        <v>51.2</v>
      </c>
      <c r="K14" s="3">
        <v>42.5</v>
      </c>
      <c r="L14" s="3">
        <v>7.6</v>
      </c>
      <c r="M14" s="3">
        <v>35</v>
      </c>
      <c r="N14" s="3">
        <v>42.1</v>
      </c>
      <c r="O14" s="3">
        <v>34.9</v>
      </c>
      <c r="P14" s="3">
        <v>1367</v>
      </c>
      <c r="Q14" s="3">
        <v>16.5</v>
      </c>
      <c r="R14" s="3">
        <v>15.2</v>
      </c>
      <c r="S14" s="3">
        <v>16</v>
      </c>
      <c r="T14" s="3">
        <v>15.7</v>
      </c>
      <c r="U14" s="3">
        <f t="shared" si="2"/>
        <v>15.633333333333333</v>
      </c>
      <c r="V14" s="3">
        <v>10</v>
      </c>
      <c r="W14" s="3">
        <v>10</v>
      </c>
      <c r="X14" s="3">
        <v>10</v>
      </c>
      <c r="Y14" s="2">
        <f t="shared" si="3"/>
        <v>4</v>
      </c>
      <c r="Z14" s="3">
        <v>10.7</v>
      </c>
      <c r="AA14" s="2">
        <f t="shared" si="6"/>
        <v>4</v>
      </c>
      <c r="AB14" s="3">
        <v>2.8</v>
      </c>
      <c r="AC14" s="3">
        <v>2.7</v>
      </c>
      <c r="AD14" s="3">
        <f t="shared" si="4"/>
        <v>2.7</v>
      </c>
      <c r="AE14" s="2">
        <f t="shared" si="5"/>
        <v>4</v>
      </c>
      <c r="AF14" s="2">
        <f t="shared" si="1"/>
        <v>12</v>
      </c>
    </row>
    <row r="15" spans="1:32" x14ac:dyDescent="0.3">
      <c r="A15" t="s">
        <v>55</v>
      </c>
      <c r="B15">
        <v>1</v>
      </c>
      <c r="C15" t="str">
        <f t="shared" si="0"/>
        <v>Control</v>
      </c>
      <c r="D15">
        <v>1</v>
      </c>
      <c r="E15" s="3">
        <v>154.4</v>
      </c>
      <c r="F15" s="3">
        <v>82.8</v>
      </c>
      <c r="G15" s="3">
        <v>66</v>
      </c>
      <c r="H15" s="3">
        <v>45.2</v>
      </c>
      <c r="I15" s="3">
        <v>37.4</v>
      </c>
      <c r="J15" s="3">
        <v>54.8</v>
      </c>
      <c r="K15" s="3">
        <v>45.4</v>
      </c>
      <c r="L15" s="3">
        <v>7.8</v>
      </c>
      <c r="M15" s="3">
        <v>34.9</v>
      </c>
      <c r="N15" s="3">
        <v>45.3</v>
      </c>
      <c r="O15" s="3">
        <v>37.5</v>
      </c>
      <c r="P15" s="3">
        <v>1430</v>
      </c>
      <c r="Q15" s="3">
        <v>17.3</v>
      </c>
      <c r="R15" s="3">
        <v>22.9</v>
      </c>
      <c r="S15" s="3">
        <v>22</v>
      </c>
      <c r="T15" s="3">
        <v>19.2</v>
      </c>
      <c r="U15" s="3">
        <f t="shared" si="2"/>
        <v>21.366666666666664</v>
      </c>
      <c r="V15" s="3">
        <v>10</v>
      </c>
      <c r="W15" s="3">
        <v>10</v>
      </c>
      <c r="X15" s="3">
        <v>10</v>
      </c>
      <c r="Y15" s="2">
        <f t="shared" si="3"/>
        <v>4</v>
      </c>
      <c r="Z15" s="3">
        <v>8.3000000000000007</v>
      </c>
      <c r="AA15" s="2">
        <f t="shared" si="6"/>
        <v>4</v>
      </c>
      <c r="AB15" s="3">
        <v>2.9</v>
      </c>
      <c r="AC15" s="3">
        <v>2.5</v>
      </c>
      <c r="AD15" s="3">
        <f t="shared" si="4"/>
        <v>2.5</v>
      </c>
      <c r="AE15" s="2">
        <f t="shared" si="5"/>
        <v>4</v>
      </c>
      <c r="AF15" s="2">
        <f t="shared" si="1"/>
        <v>12</v>
      </c>
    </row>
    <row r="16" spans="1:32" x14ac:dyDescent="0.3">
      <c r="A16" t="s">
        <v>50</v>
      </c>
      <c r="B16">
        <v>1</v>
      </c>
      <c r="C16" t="str">
        <f t="shared" si="0"/>
        <v>Control</v>
      </c>
      <c r="D16">
        <v>1</v>
      </c>
      <c r="E16" s="3">
        <v>164.5</v>
      </c>
      <c r="F16" s="3">
        <v>88.2</v>
      </c>
      <c r="G16" s="3">
        <v>79</v>
      </c>
      <c r="H16" s="3">
        <v>35.6</v>
      </c>
      <c r="I16" s="3">
        <v>31.4</v>
      </c>
      <c r="J16" s="3">
        <v>64.400000000000006</v>
      </c>
      <c r="K16" s="3">
        <v>56.8</v>
      </c>
      <c r="L16" s="3">
        <v>12.1</v>
      </c>
      <c r="M16" s="3">
        <v>32.4</v>
      </c>
      <c r="N16" s="3">
        <v>50.6</v>
      </c>
      <c r="O16" s="3">
        <v>44.7</v>
      </c>
      <c r="P16" s="3">
        <v>1682</v>
      </c>
      <c r="Q16" s="3">
        <v>19.100000000000001</v>
      </c>
      <c r="R16" s="3">
        <v>27.5</v>
      </c>
      <c r="S16" s="3">
        <v>28.4</v>
      </c>
      <c r="T16" s="3">
        <v>31.8</v>
      </c>
      <c r="U16" s="3">
        <f t="shared" si="2"/>
        <v>29.233333333333334</v>
      </c>
      <c r="V16" s="3">
        <v>10</v>
      </c>
      <c r="W16" s="3">
        <v>10</v>
      </c>
      <c r="X16" s="3">
        <v>10</v>
      </c>
      <c r="Y16" s="2">
        <f t="shared" si="3"/>
        <v>4</v>
      </c>
      <c r="Z16" s="3">
        <v>24.6</v>
      </c>
      <c r="AA16" s="2">
        <f t="shared" si="6"/>
        <v>1</v>
      </c>
      <c r="AB16" s="3">
        <v>3.9</v>
      </c>
      <c r="AC16" s="3">
        <v>3.3</v>
      </c>
      <c r="AD16" s="3">
        <f t="shared" si="4"/>
        <v>3.3</v>
      </c>
      <c r="AE16" s="2">
        <f t="shared" si="5"/>
        <v>3</v>
      </c>
      <c r="AF16" s="2">
        <f t="shared" si="1"/>
        <v>8</v>
      </c>
    </row>
    <row r="17" spans="1:32" x14ac:dyDescent="0.3">
      <c r="A17" t="s">
        <v>43</v>
      </c>
      <c r="B17">
        <v>2</v>
      </c>
      <c r="C17" t="str">
        <f t="shared" si="0"/>
        <v>Intervention</v>
      </c>
      <c r="D17">
        <v>1</v>
      </c>
      <c r="E17" s="3">
        <v>162.6</v>
      </c>
      <c r="F17" s="3">
        <v>90.2</v>
      </c>
      <c r="G17" s="3">
        <v>76</v>
      </c>
      <c r="H17" s="3">
        <v>49.5</v>
      </c>
      <c r="I17" s="3">
        <v>44.6</v>
      </c>
      <c r="J17" s="3">
        <v>50.5</v>
      </c>
      <c r="K17" s="3">
        <v>45.6</v>
      </c>
      <c r="L17" s="3">
        <v>8.6</v>
      </c>
      <c r="M17" s="3">
        <v>33.9</v>
      </c>
      <c r="N17" s="3">
        <v>41</v>
      </c>
      <c r="O17" s="3">
        <v>37</v>
      </c>
      <c r="P17" s="3">
        <v>1434</v>
      </c>
      <c r="Q17" s="3">
        <v>15.9</v>
      </c>
      <c r="R17" s="3">
        <v>19.600000000000001</v>
      </c>
      <c r="S17" s="3">
        <v>21.6</v>
      </c>
      <c r="T17" s="3">
        <v>20.8</v>
      </c>
      <c r="U17" s="3">
        <f t="shared" si="2"/>
        <v>20.666666666666668</v>
      </c>
      <c r="V17" s="3">
        <v>10</v>
      </c>
      <c r="W17" s="3">
        <v>6.7</v>
      </c>
      <c r="X17" s="3">
        <v>0</v>
      </c>
      <c r="Y17" s="2">
        <f t="shared" si="3"/>
        <v>1</v>
      </c>
      <c r="Z17" s="3">
        <v>15.8</v>
      </c>
      <c r="AA17" s="2">
        <f t="shared" si="6"/>
        <v>2</v>
      </c>
      <c r="AB17" s="3">
        <v>2.5</v>
      </c>
      <c r="AC17" s="3">
        <v>3.1</v>
      </c>
      <c r="AD17" s="3">
        <f t="shared" si="4"/>
        <v>2.5</v>
      </c>
      <c r="AE17" s="2">
        <f t="shared" si="5"/>
        <v>4</v>
      </c>
      <c r="AF17" s="2">
        <f t="shared" si="1"/>
        <v>7</v>
      </c>
    </row>
    <row r="18" spans="1:32" x14ac:dyDescent="0.3">
      <c r="A18" t="s">
        <v>45</v>
      </c>
      <c r="B18">
        <v>1</v>
      </c>
      <c r="C18" t="str">
        <f t="shared" si="0"/>
        <v>Control</v>
      </c>
      <c r="D18">
        <v>1</v>
      </c>
      <c r="E18" s="3">
        <v>157</v>
      </c>
      <c r="F18" s="3">
        <v>87.6</v>
      </c>
      <c r="G18" s="3">
        <v>71</v>
      </c>
      <c r="H18" s="3">
        <v>51.2</v>
      </c>
      <c r="I18" s="3">
        <v>44.6</v>
      </c>
      <c r="J18" s="3">
        <v>48.8</v>
      </c>
      <c r="K18" s="3">
        <v>42.4</v>
      </c>
      <c r="L18" s="3">
        <v>7.6</v>
      </c>
      <c r="M18" s="3">
        <v>35.299999999999997</v>
      </c>
      <c r="N18" s="3">
        <v>40</v>
      </c>
      <c r="O18" s="3">
        <v>34.799999999999997</v>
      </c>
      <c r="P18" s="3">
        <v>1365</v>
      </c>
      <c r="Q18" s="3">
        <v>15.7</v>
      </c>
      <c r="R18" s="3">
        <v>27.7</v>
      </c>
      <c r="S18" s="3">
        <v>27.7</v>
      </c>
      <c r="T18" s="3">
        <v>27.6</v>
      </c>
      <c r="U18" s="3">
        <f t="shared" si="2"/>
        <v>27.666666666666668</v>
      </c>
      <c r="V18" s="3">
        <v>10</v>
      </c>
      <c r="W18" s="3">
        <v>10</v>
      </c>
      <c r="X18" s="3">
        <v>10</v>
      </c>
      <c r="Y18" s="2">
        <f t="shared" si="3"/>
        <v>4</v>
      </c>
      <c r="Z18" s="3">
        <v>11.61</v>
      </c>
      <c r="AA18" s="2">
        <f t="shared" si="6"/>
        <v>3</v>
      </c>
      <c r="AB18" s="3">
        <v>3.32</v>
      </c>
      <c r="AC18" s="3">
        <v>3.39</v>
      </c>
      <c r="AD18" s="3">
        <f t="shared" si="4"/>
        <v>3.32</v>
      </c>
      <c r="AE18" s="2">
        <f t="shared" si="5"/>
        <v>3</v>
      </c>
      <c r="AF18" s="2">
        <f t="shared" si="1"/>
        <v>10</v>
      </c>
    </row>
    <row r="19" spans="1:32" x14ac:dyDescent="0.3">
      <c r="A19" t="s">
        <v>48</v>
      </c>
      <c r="B19">
        <v>1</v>
      </c>
      <c r="C19" t="str">
        <f t="shared" si="0"/>
        <v>Control</v>
      </c>
      <c r="D19">
        <v>1</v>
      </c>
      <c r="E19" s="3">
        <v>153.69999999999999</v>
      </c>
      <c r="F19" s="3">
        <v>57.4</v>
      </c>
      <c r="G19" s="3">
        <v>77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>
        <v>18.899999999999999</v>
      </c>
      <c r="S19" s="3">
        <v>17.899999999999999</v>
      </c>
      <c r="T19" s="3">
        <v>15.6</v>
      </c>
      <c r="U19" s="3">
        <f t="shared" si="2"/>
        <v>17.466666666666665</v>
      </c>
      <c r="V19" s="3">
        <v>10</v>
      </c>
      <c r="W19" s="3">
        <v>10</v>
      </c>
      <c r="X19" s="3">
        <v>10</v>
      </c>
      <c r="Y19" s="2">
        <f t="shared" si="3"/>
        <v>4</v>
      </c>
      <c r="Z19" s="3">
        <v>9.8000000000000007</v>
      </c>
      <c r="AA19" s="2">
        <f t="shared" si="6"/>
        <v>4</v>
      </c>
      <c r="AB19" s="3">
        <v>2.6</v>
      </c>
      <c r="AC19" s="3">
        <v>2.6</v>
      </c>
      <c r="AD19" s="3">
        <f t="shared" si="4"/>
        <v>2.6</v>
      </c>
      <c r="AE19" s="2">
        <f t="shared" si="5"/>
        <v>4</v>
      </c>
      <c r="AF19" s="2">
        <f t="shared" si="1"/>
        <v>12</v>
      </c>
    </row>
    <row r="20" spans="1:32" x14ac:dyDescent="0.3">
      <c r="A20" t="s">
        <v>27</v>
      </c>
      <c r="B20">
        <v>1</v>
      </c>
      <c r="C20" t="str">
        <f t="shared" si="0"/>
        <v>Control</v>
      </c>
      <c r="D20">
        <v>1</v>
      </c>
      <c r="E20" s="3">
        <v>155.30000000000001</v>
      </c>
      <c r="F20" s="3">
        <v>51.8</v>
      </c>
      <c r="G20" s="3">
        <v>76</v>
      </c>
      <c r="H20" s="3">
        <v>40.799999999999997</v>
      </c>
      <c r="I20" s="3">
        <v>21.1</v>
      </c>
      <c r="J20" s="3">
        <v>59.2</v>
      </c>
      <c r="K20" s="3">
        <v>30.7</v>
      </c>
      <c r="L20" s="3">
        <v>2.6</v>
      </c>
      <c r="M20" s="3">
        <v>21.6</v>
      </c>
      <c r="N20" s="3">
        <v>54.2</v>
      </c>
      <c r="O20" s="3">
        <v>28.1</v>
      </c>
      <c r="P20" s="3">
        <v>1107</v>
      </c>
      <c r="Q20" s="3">
        <v>21.4</v>
      </c>
      <c r="R20" s="3">
        <v>14.4</v>
      </c>
      <c r="S20" s="3">
        <v>13.8</v>
      </c>
      <c r="T20" s="3">
        <v>15.7</v>
      </c>
      <c r="U20" s="3">
        <f t="shared" si="2"/>
        <v>14.633333333333335</v>
      </c>
      <c r="V20" s="3">
        <v>10</v>
      </c>
      <c r="W20" s="3">
        <v>10</v>
      </c>
      <c r="X20" s="3">
        <v>3.9</v>
      </c>
      <c r="Y20" s="2">
        <f t="shared" si="3"/>
        <v>3</v>
      </c>
      <c r="Z20" s="3">
        <v>0</v>
      </c>
      <c r="AA20" s="2">
        <f t="shared" si="6"/>
        <v>0</v>
      </c>
      <c r="AB20" s="3">
        <v>11.9</v>
      </c>
      <c r="AC20" s="3">
        <v>12.3</v>
      </c>
      <c r="AD20" s="3">
        <f t="shared" si="4"/>
        <v>11.9</v>
      </c>
      <c r="AE20" s="2">
        <f t="shared" si="5"/>
        <v>1</v>
      </c>
      <c r="AF20" s="2">
        <f t="shared" si="1"/>
        <v>4</v>
      </c>
    </row>
    <row r="21" spans="1:32" x14ac:dyDescent="0.3">
      <c r="A21" t="s">
        <v>14</v>
      </c>
      <c r="B21">
        <v>1</v>
      </c>
      <c r="C21" t="str">
        <f t="shared" si="0"/>
        <v>Control</v>
      </c>
      <c r="D21">
        <v>1</v>
      </c>
      <c r="E21" s="3">
        <v>155</v>
      </c>
      <c r="F21" s="3">
        <v>99.3</v>
      </c>
      <c r="G21" s="3">
        <v>69</v>
      </c>
      <c r="H21" s="3">
        <v>59.4</v>
      </c>
      <c r="I21" s="3">
        <v>59</v>
      </c>
      <c r="J21" s="3">
        <v>40.6</v>
      </c>
      <c r="K21" s="3">
        <v>40.299999999999997</v>
      </c>
      <c r="L21" s="3">
        <v>7.1</v>
      </c>
      <c r="M21" s="3">
        <v>41.3</v>
      </c>
      <c r="N21" s="3">
        <v>33.4</v>
      </c>
      <c r="O21" s="3">
        <v>33.200000000000003</v>
      </c>
      <c r="P21" s="3">
        <v>1319</v>
      </c>
      <c r="Q21" s="3">
        <v>13.3</v>
      </c>
      <c r="R21" s="3">
        <v>24.8</v>
      </c>
      <c r="S21" s="3">
        <v>27.2</v>
      </c>
      <c r="T21" s="3">
        <v>25.1</v>
      </c>
      <c r="U21" s="3">
        <f t="shared" si="2"/>
        <v>25.7</v>
      </c>
      <c r="V21" s="3">
        <v>10</v>
      </c>
      <c r="W21" s="3">
        <v>10</v>
      </c>
      <c r="X21" s="3">
        <v>10</v>
      </c>
      <c r="Y21" s="2">
        <f t="shared" si="3"/>
        <v>4</v>
      </c>
      <c r="Z21" s="3">
        <v>23.7</v>
      </c>
      <c r="AA21" s="2">
        <f t="shared" si="6"/>
        <v>1</v>
      </c>
      <c r="AB21" s="3">
        <v>5.5</v>
      </c>
      <c r="AC21" s="3">
        <v>5.4</v>
      </c>
      <c r="AD21" s="3">
        <f t="shared" si="4"/>
        <v>5.4</v>
      </c>
      <c r="AE21" s="2">
        <f t="shared" si="5"/>
        <v>2</v>
      </c>
      <c r="AF21" s="2">
        <f t="shared" si="1"/>
        <v>7</v>
      </c>
    </row>
    <row r="22" spans="1:32" x14ac:dyDescent="0.3">
      <c r="A22" t="s">
        <v>33</v>
      </c>
      <c r="B22">
        <v>1</v>
      </c>
      <c r="C22" t="str">
        <f t="shared" si="0"/>
        <v>Control</v>
      </c>
      <c r="D22">
        <v>1</v>
      </c>
      <c r="E22" s="3">
        <v>159.19999999999999</v>
      </c>
      <c r="F22" s="3">
        <v>68.599999999999994</v>
      </c>
      <c r="G22" s="3">
        <v>71</v>
      </c>
      <c r="H22" s="3">
        <v>45.8</v>
      </c>
      <c r="I22" s="3">
        <v>31.4</v>
      </c>
      <c r="J22" s="3">
        <v>54.2</v>
      </c>
      <c r="K22" s="3">
        <v>37.200000000000003</v>
      </c>
      <c r="L22" s="3">
        <v>6.8</v>
      </c>
      <c r="M22" s="3">
        <v>27.1</v>
      </c>
      <c r="N22" s="3">
        <v>44.3</v>
      </c>
      <c r="O22" s="3">
        <v>30.4</v>
      </c>
      <c r="P22" s="3">
        <v>1250</v>
      </c>
      <c r="Q22" s="3">
        <v>18.2</v>
      </c>
      <c r="R22" s="3">
        <v>18.399999999999999</v>
      </c>
      <c r="S22" s="3">
        <v>24.6</v>
      </c>
      <c r="T22" s="3">
        <v>24.1</v>
      </c>
      <c r="U22" s="3">
        <f t="shared" si="2"/>
        <v>22.366666666666664</v>
      </c>
      <c r="V22" s="3">
        <v>10</v>
      </c>
      <c r="W22" s="3">
        <v>10</v>
      </c>
      <c r="X22" s="3">
        <v>10</v>
      </c>
      <c r="Y22" s="2">
        <f t="shared" si="3"/>
        <v>4</v>
      </c>
      <c r="Z22" s="3">
        <v>16.3</v>
      </c>
      <c r="AA22" s="2">
        <f t="shared" si="6"/>
        <v>2</v>
      </c>
      <c r="AB22" s="3">
        <v>2.7</v>
      </c>
      <c r="AC22" s="3">
        <v>2.7</v>
      </c>
      <c r="AD22" s="3">
        <f t="shared" si="4"/>
        <v>2.7</v>
      </c>
      <c r="AE22" s="2">
        <f t="shared" si="5"/>
        <v>4</v>
      </c>
      <c r="AF22" s="2">
        <f t="shared" si="1"/>
        <v>10</v>
      </c>
    </row>
    <row r="23" spans="1:32" x14ac:dyDescent="0.3">
      <c r="A23" t="s">
        <v>54</v>
      </c>
      <c r="B23">
        <v>1</v>
      </c>
      <c r="C23" t="str">
        <f t="shared" si="0"/>
        <v>Control</v>
      </c>
      <c r="D23">
        <v>1</v>
      </c>
      <c r="E23" s="3">
        <v>161.4</v>
      </c>
      <c r="F23" s="3">
        <v>84.6</v>
      </c>
      <c r="G23" s="3">
        <v>76</v>
      </c>
      <c r="H23" s="3">
        <v>46.4</v>
      </c>
      <c r="I23" s="3">
        <v>39.200000000000003</v>
      </c>
      <c r="J23" s="3">
        <v>53.6</v>
      </c>
      <c r="K23" s="3">
        <v>45.4</v>
      </c>
      <c r="L23" s="3">
        <v>8.1</v>
      </c>
      <c r="M23" s="3">
        <v>32.6</v>
      </c>
      <c r="N23" s="3">
        <v>44.1</v>
      </c>
      <c r="O23" s="3">
        <v>37.299999999999997</v>
      </c>
      <c r="P23" s="3">
        <v>1430</v>
      </c>
      <c r="Q23" s="3">
        <v>16.899999999999999</v>
      </c>
      <c r="R23" s="3">
        <v>21.5</v>
      </c>
      <c r="S23" s="3">
        <v>21</v>
      </c>
      <c r="T23" s="3">
        <v>21.7</v>
      </c>
      <c r="U23" s="3">
        <f t="shared" si="2"/>
        <v>21.400000000000002</v>
      </c>
      <c r="V23" s="3">
        <v>10</v>
      </c>
      <c r="W23" s="3">
        <v>10</v>
      </c>
      <c r="X23" s="3">
        <v>10</v>
      </c>
      <c r="Y23" s="2">
        <f t="shared" si="3"/>
        <v>4</v>
      </c>
      <c r="Z23" s="3">
        <v>18.7</v>
      </c>
      <c r="AA23" s="2">
        <f t="shared" si="6"/>
        <v>1</v>
      </c>
      <c r="AB23" s="3">
        <v>3.6</v>
      </c>
      <c r="AC23" s="3">
        <v>3.6</v>
      </c>
      <c r="AD23" s="3">
        <f t="shared" si="4"/>
        <v>3.6</v>
      </c>
      <c r="AE23" s="2">
        <f t="shared" si="5"/>
        <v>3</v>
      </c>
      <c r="AF23" s="2">
        <f t="shared" si="1"/>
        <v>8</v>
      </c>
    </row>
    <row r="24" spans="1:32" x14ac:dyDescent="0.3">
      <c r="A24" t="s">
        <v>59</v>
      </c>
      <c r="B24">
        <v>1</v>
      </c>
      <c r="C24" t="str">
        <f t="shared" si="0"/>
        <v>Control</v>
      </c>
      <c r="D24">
        <v>1</v>
      </c>
      <c r="E24" s="3">
        <v>171.1</v>
      </c>
      <c r="F24" s="3">
        <v>87.6</v>
      </c>
      <c r="G24" s="3">
        <v>66</v>
      </c>
      <c r="H24" s="3">
        <v>33.700000000000003</v>
      </c>
      <c r="I24" s="3">
        <v>29.5</v>
      </c>
      <c r="J24" s="3">
        <v>66.3</v>
      </c>
      <c r="K24" s="3">
        <v>58.1</v>
      </c>
      <c r="L24" s="3">
        <v>12.8</v>
      </c>
      <c r="M24" s="3">
        <v>30</v>
      </c>
      <c r="N24" s="3">
        <v>51.7</v>
      </c>
      <c r="O24" s="3">
        <v>45.3</v>
      </c>
      <c r="P24" s="3">
        <v>1710</v>
      </c>
      <c r="Q24" s="3">
        <v>19.5</v>
      </c>
      <c r="R24" s="3">
        <v>22.7</v>
      </c>
      <c r="S24" s="3">
        <v>22.5</v>
      </c>
      <c r="T24" s="3">
        <v>24.3</v>
      </c>
      <c r="U24" s="3">
        <f t="shared" si="2"/>
        <v>23.166666666666668</v>
      </c>
      <c r="V24" s="3">
        <v>10</v>
      </c>
      <c r="W24" s="3">
        <v>10</v>
      </c>
      <c r="X24" s="3">
        <v>10</v>
      </c>
      <c r="Y24" s="2">
        <f t="shared" si="3"/>
        <v>4</v>
      </c>
      <c r="Z24" s="3">
        <v>15.2</v>
      </c>
      <c r="AA24" s="2">
        <f t="shared" si="6"/>
        <v>2</v>
      </c>
      <c r="AB24" s="3">
        <v>2.5</v>
      </c>
      <c r="AC24" s="3">
        <v>2.2000000000000002</v>
      </c>
      <c r="AD24" s="3">
        <f t="shared" si="4"/>
        <v>2.2000000000000002</v>
      </c>
      <c r="AE24" s="2">
        <f t="shared" si="5"/>
        <v>4</v>
      </c>
      <c r="AF24" s="2">
        <f t="shared" si="1"/>
        <v>10</v>
      </c>
    </row>
    <row r="25" spans="1:32" x14ac:dyDescent="0.3">
      <c r="A25" t="s">
        <v>19</v>
      </c>
      <c r="B25">
        <v>2</v>
      </c>
      <c r="C25" t="str">
        <f t="shared" si="0"/>
        <v>Intervention</v>
      </c>
      <c r="D25">
        <v>1</v>
      </c>
      <c r="E25" s="3">
        <v>171</v>
      </c>
      <c r="F25" s="3">
        <v>93</v>
      </c>
      <c r="G25" s="3">
        <v>72</v>
      </c>
      <c r="H25" s="3">
        <v>26.5</v>
      </c>
      <c r="I25" s="3">
        <v>24.6</v>
      </c>
      <c r="J25" s="3">
        <v>73.5</v>
      </c>
      <c r="K25" s="3">
        <v>68.400000000000006</v>
      </c>
      <c r="L25" s="3">
        <v>14</v>
      </c>
      <c r="M25" s="3">
        <v>31.8</v>
      </c>
      <c r="N25" s="3">
        <v>58.4</v>
      </c>
      <c r="O25" s="3">
        <v>54.3</v>
      </c>
      <c r="P25" s="3">
        <v>1975</v>
      </c>
      <c r="Q25" s="3">
        <v>21.2</v>
      </c>
      <c r="R25" s="3">
        <v>42.8</v>
      </c>
      <c r="S25" s="3">
        <v>45.3</v>
      </c>
      <c r="T25" s="3">
        <v>44.9</v>
      </c>
      <c r="U25" s="3">
        <f t="shared" si="2"/>
        <v>44.333333333333336</v>
      </c>
      <c r="V25" s="3">
        <v>10</v>
      </c>
      <c r="W25" s="3">
        <v>10</v>
      </c>
      <c r="X25" s="3">
        <v>10</v>
      </c>
      <c r="Y25" s="2">
        <f t="shared" si="3"/>
        <v>4</v>
      </c>
      <c r="Z25" s="3">
        <v>8.6</v>
      </c>
      <c r="AA25" s="2">
        <f t="shared" si="6"/>
        <v>4</v>
      </c>
      <c r="AB25" s="3">
        <v>3.1</v>
      </c>
      <c r="AC25" s="3">
        <v>2.8</v>
      </c>
      <c r="AD25" s="3">
        <f t="shared" si="4"/>
        <v>2.8</v>
      </c>
      <c r="AE25" s="2">
        <f t="shared" si="5"/>
        <v>4</v>
      </c>
      <c r="AF25" s="2">
        <f t="shared" si="1"/>
        <v>12</v>
      </c>
    </row>
    <row r="26" spans="1:32" x14ac:dyDescent="0.3">
      <c r="A26" t="s">
        <v>18</v>
      </c>
      <c r="B26">
        <v>1</v>
      </c>
      <c r="C26" t="str">
        <f t="shared" si="0"/>
        <v>Control</v>
      </c>
      <c r="D26">
        <v>1</v>
      </c>
      <c r="E26" s="3">
        <v>172.1</v>
      </c>
      <c r="F26" s="3">
        <v>90</v>
      </c>
      <c r="G26" s="3">
        <v>75</v>
      </c>
      <c r="H26" s="3">
        <v>32.299999999999997</v>
      </c>
      <c r="I26" s="3">
        <v>29.1</v>
      </c>
      <c r="J26" s="3">
        <v>67.7</v>
      </c>
      <c r="K26" s="3">
        <v>60.9</v>
      </c>
      <c r="L26" s="3">
        <v>13.9</v>
      </c>
      <c r="M26" s="3">
        <v>30.8</v>
      </c>
      <c r="N26" s="3">
        <v>52.2</v>
      </c>
      <c r="O26" s="3">
        <v>47</v>
      </c>
      <c r="P26" s="3">
        <v>1786</v>
      </c>
      <c r="Q26" s="3">
        <v>19.8</v>
      </c>
      <c r="R26" s="3">
        <v>32.799999999999997</v>
      </c>
      <c r="S26" s="3">
        <v>32.6</v>
      </c>
      <c r="T26" s="3">
        <v>33.6</v>
      </c>
      <c r="U26" s="3">
        <f t="shared" si="2"/>
        <v>33</v>
      </c>
      <c r="V26" s="3">
        <v>10</v>
      </c>
      <c r="W26" s="3">
        <v>10</v>
      </c>
      <c r="X26" s="3">
        <v>10</v>
      </c>
      <c r="Y26" s="2">
        <f t="shared" si="3"/>
        <v>4</v>
      </c>
      <c r="Z26" s="3">
        <v>15.7</v>
      </c>
      <c r="AA26" s="2">
        <f t="shared" si="6"/>
        <v>2</v>
      </c>
      <c r="AB26" s="3">
        <v>2.7</v>
      </c>
      <c r="AC26" s="3">
        <v>2.7</v>
      </c>
      <c r="AD26" s="3">
        <f t="shared" si="4"/>
        <v>2.7</v>
      </c>
      <c r="AE26" s="2">
        <f t="shared" si="5"/>
        <v>4</v>
      </c>
      <c r="AF26" s="2">
        <f t="shared" si="1"/>
        <v>10</v>
      </c>
    </row>
    <row r="27" spans="1:32" x14ac:dyDescent="0.3">
      <c r="A27" t="s">
        <v>30</v>
      </c>
      <c r="B27">
        <v>1</v>
      </c>
      <c r="C27" t="str">
        <f t="shared" si="0"/>
        <v>Control</v>
      </c>
      <c r="D27">
        <v>1</v>
      </c>
      <c r="E27" s="3">
        <v>159.69999999999999</v>
      </c>
      <c r="F27" s="3">
        <v>75.400000000000006</v>
      </c>
      <c r="G27" s="3">
        <v>74</v>
      </c>
      <c r="H27" s="3">
        <v>41.2</v>
      </c>
      <c r="I27" s="3">
        <v>31</v>
      </c>
      <c r="J27" s="3">
        <v>58.8</v>
      </c>
      <c r="K27" s="3">
        <v>44.4</v>
      </c>
      <c r="L27" s="3">
        <v>7.7</v>
      </c>
      <c r="M27" s="3">
        <v>29.5</v>
      </c>
      <c r="N27" s="3">
        <v>48.6</v>
      </c>
      <c r="O27" s="3">
        <v>36.700000000000003</v>
      </c>
      <c r="P27" s="3">
        <v>1408</v>
      </c>
      <c r="Q27" s="3">
        <v>18.7</v>
      </c>
      <c r="R27" s="3">
        <v>30</v>
      </c>
      <c r="S27" s="3">
        <v>31.8</v>
      </c>
      <c r="T27" s="3">
        <v>29.9</v>
      </c>
      <c r="U27" s="3">
        <f t="shared" si="2"/>
        <v>30.566666666666663</v>
      </c>
      <c r="V27" s="3">
        <v>10</v>
      </c>
      <c r="W27" s="3">
        <v>10</v>
      </c>
      <c r="X27" s="3">
        <v>5.5</v>
      </c>
      <c r="Y27" s="2">
        <f t="shared" si="3"/>
        <v>3</v>
      </c>
      <c r="Z27" s="3">
        <v>24.9</v>
      </c>
      <c r="AA27" s="2">
        <f t="shared" si="6"/>
        <v>1</v>
      </c>
      <c r="AB27" s="3">
        <v>3.6</v>
      </c>
      <c r="AC27" s="3">
        <v>2.9</v>
      </c>
      <c r="AD27" s="3">
        <f t="shared" si="4"/>
        <v>2.9</v>
      </c>
      <c r="AE27" s="2">
        <f t="shared" si="5"/>
        <v>4</v>
      </c>
      <c r="AF27" s="2">
        <f t="shared" si="1"/>
        <v>8</v>
      </c>
    </row>
    <row r="28" spans="1:32" x14ac:dyDescent="0.3">
      <c r="A28" t="s">
        <v>52</v>
      </c>
      <c r="B28">
        <v>2</v>
      </c>
      <c r="C28" t="str">
        <f t="shared" si="0"/>
        <v>Intervention</v>
      </c>
      <c r="D28">
        <v>1</v>
      </c>
      <c r="E28" s="3">
        <v>153.69999999999999</v>
      </c>
      <c r="F28" s="3">
        <v>75.2</v>
      </c>
      <c r="G28" s="3">
        <v>66</v>
      </c>
      <c r="H28" s="3">
        <v>46.4</v>
      </c>
      <c r="I28" s="3">
        <v>34.9</v>
      </c>
      <c r="J28" s="3">
        <v>53.6</v>
      </c>
      <c r="K28" s="3">
        <v>40.299999999999997</v>
      </c>
      <c r="L28" s="3">
        <v>7.1</v>
      </c>
      <c r="M28" s="3">
        <v>31.7</v>
      </c>
      <c r="N28" s="3">
        <v>44.1</v>
      </c>
      <c r="O28" s="3">
        <v>33.200000000000003</v>
      </c>
      <c r="P28" s="3">
        <v>1319</v>
      </c>
      <c r="Q28" s="3">
        <v>17.5</v>
      </c>
      <c r="R28" s="3">
        <v>19.600000000000001</v>
      </c>
      <c r="S28" s="3">
        <v>18.899999999999999</v>
      </c>
      <c r="T28" s="3">
        <v>20.2</v>
      </c>
      <c r="U28" s="3">
        <f t="shared" si="2"/>
        <v>19.566666666666666</v>
      </c>
      <c r="V28" s="3">
        <v>10</v>
      </c>
      <c r="W28" s="3">
        <v>10</v>
      </c>
      <c r="X28" s="3">
        <v>10</v>
      </c>
      <c r="Y28" s="2">
        <f t="shared" si="3"/>
        <v>4</v>
      </c>
      <c r="Z28" s="3">
        <v>13</v>
      </c>
      <c r="AA28" s="2">
        <f t="shared" si="6"/>
        <v>3</v>
      </c>
      <c r="AB28" s="3">
        <v>2.9</v>
      </c>
      <c r="AC28" s="3">
        <v>2.8</v>
      </c>
      <c r="AD28" s="3">
        <f t="shared" si="4"/>
        <v>2.8</v>
      </c>
      <c r="AE28" s="2">
        <f t="shared" si="5"/>
        <v>4</v>
      </c>
      <c r="AF28" s="2">
        <f t="shared" si="1"/>
        <v>11</v>
      </c>
    </row>
    <row r="29" spans="1:32" x14ac:dyDescent="0.3">
      <c r="A29" t="s">
        <v>40</v>
      </c>
      <c r="B29">
        <v>1</v>
      </c>
      <c r="C29" t="str">
        <f t="shared" si="0"/>
        <v>Control</v>
      </c>
      <c r="D29">
        <v>1</v>
      </c>
      <c r="E29" s="3">
        <v>157.5</v>
      </c>
      <c r="F29" s="3">
        <v>81.2</v>
      </c>
      <c r="G29" s="3">
        <v>83</v>
      </c>
      <c r="H29" s="3">
        <v>48.1</v>
      </c>
      <c r="I29" s="3">
        <v>39.1</v>
      </c>
      <c r="J29" s="3">
        <v>51.9</v>
      </c>
      <c r="K29" s="3">
        <v>42.1</v>
      </c>
      <c r="L29" s="3">
        <v>6.1</v>
      </c>
      <c r="M29" s="3">
        <v>32.5</v>
      </c>
      <c r="N29" s="3">
        <v>44.3</v>
      </c>
      <c r="O29" s="3">
        <v>36</v>
      </c>
      <c r="P29" s="3">
        <v>1359</v>
      </c>
      <c r="Q29" s="3">
        <v>16.7</v>
      </c>
      <c r="R29" s="3">
        <v>12.3</v>
      </c>
      <c r="S29" s="3">
        <v>11.9</v>
      </c>
      <c r="T29" s="3">
        <v>11</v>
      </c>
      <c r="U29" s="3">
        <f t="shared" si="2"/>
        <v>11.733333333333334</v>
      </c>
      <c r="V29" s="3">
        <v>10</v>
      </c>
      <c r="W29" s="3">
        <v>10</v>
      </c>
      <c r="X29" s="3">
        <v>10</v>
      </c>
      <c r="Y29" s="2">
        <f t="shared" si="3"/>
        <v>4</v>
      </c>
      <c r="Z29" s="3">
        <v>12.3</v>
      </c>
      <c r="AA29" s="2">
        <f t="shared" si="6"/>
        <v>3</v>
      </c>
      <c r="AB29" s="3">
        <v>3</v>
      </c>
      <c r="AC29" s="3">
        <v>2.4</v>
      </c>
      <c r="AD29" s="3">
        <f t="shared" si="4"/>
        <v>2.4</v>
      </c>
      <c r="AE29" s="2">
        <f t="shared" si="5"/>
        <v>4</v>
      </c>
      <c r="AF29" s="2">
        <f t="shared" si="1"/>
        <v>11</v>
      </c>
    </row>
    <row r="30" spans="1:32" x14ac:dyDescent="0.3">
      <c r="A30" t="s">
        <v>41</v>
      </c>
      <c r="B30">
        <v>1</v>
      </c>
      <c r="C30" t="str">
        <f t="shared" si="0"/>
        <v>Control</v>
      </c>
      <c r="D30">
        <v>1</v>
      </c>
      <c r="E30" s="3">
        <v>180.6</v>
      </c>
      <c r="F30" s="3">
        <v>115.6</v>
      </c>
      <c r="G30" s="3">
        <v>73</v>
      </c>
      <c r="H30" s="3">
        <v>33.1</v>
      </c>
      <c r="I30" s="3">
        <v>38.299999999999997</v>
      </c>
      <c r="J30" s="3">
        <v>66.900000000000006</v>
      </c>
      <c r="K30" s="3">
        <v>77.3</v>
      </c>
      <c r="L30" s="3">
        <v>17.7</v>
      </c>
      <c r="M30" s="3">
        <v>35.299999999999997</v>
      </c>
      <c r="N30" s="3">
        <v>51.6</v>
      </c>
      <c r="O30" s="3">
        <v>59.6</v>
      </c>
      <c r="P30" s="3">
        <v>2201</v>
      </c>
      <c r="Q30" s="3">
        <v>19</v>
      </c>
      <c r="R30" s="3">
        <v>23.2</v>
      </c>
      <c r="S30" s="3">
        <v>24.8</v>
      </c>
      <c r="T30" s="3">
        <v>23.8</v>
      </c>
      <c r="U30" s="3">
        <f t="shared" si="2"/>
        <v>23.933333333333334</v>
      </c>
      <c r="V30" s="3">
        <v>10</v>
      </c>
      <c r="W30" s="3">
        <v>10</v>
      </c>
      <c r="X30" s="3">
        <v>10</v>
      </c>
      <c r="Y30" s="2">
        <f t="shared" si="3"/>
        <v>4</v>
      </c>
      <c r="Z30" s="3">
        <v>23</v>
      </c>
      <c r="AA30" s="2">
        <f t="shared" si="6"/>
        <v>1</v>
      </c>
      <c r="AB30" s="3">
        <v>5.2</v>
      </c>
      <c r="AC30" s="3">
        <v>5.8</v>
      </c>
      <c r="AD30" s="3">
        <f t="shared" si="4"/>
        <v>5.2</v>
      </c>
      <c r="AE30" s="2">
        <f t="shared" si="5"/>
        <v>2</v>
      </c>
      <c r="AF30" s="2">
        <f t="shared" si="1"/>
        <v>7</v>
      </c>
    </row>
    <row r="31" spans="1:32" x14ac:dyDescent="0.3">
      <c r="A31" t="s">
        <v>47</v>
      </c>
      <c r="B31">
        <v>2</v>
      </c>
      <c r="C31" t="str">
        <f t="shared" si="0"/>
        <v>Intervention</v>
      </c>
      <c r="D31">
        <v>1</v>
      </c>
      <c r="E31" s="3">
        <v>183.7</v>
      </c>
      <c r="F31" s="3">
        <v>150.4</v>
      </c>
      <c r="G31" s="3">
        <v>78</v>
      </c>
      <c r="H31" s="3">
        <v>40.700000000000003</v>
      </c>
      <c r="I31" s="3">
        <v>61.2</v>
      </c>
      <c r="J31" s="3">
        <v>59.3</v>
      </c>
      <c r="K31" s="3">
        <v>89.2</v>
      </c>
      <c r="L31" s="3">
        <v>17.100000000000001</v>
      </c>
      <c r="M31" s="3">
        <v>44.4</v>
      </c>
      <c r="N31" s="3">
        <v>47.9</v>
      </c>
      <c r="O31" s="3">
        <v>72.099999999999994</v>
      </c>
      <c r="P31" s="3">
        <v>2502</v>
      </c>
      <c r="Q31" s="3">
        <v>16.600000000000001</v>
      </c>
      <c r="R31" s="3">
        <v>33.299999999999997</v>
      </c>
      <c r="S31" s="3">
        <v>34</v>
      </c>
      <c r="T31" s="3">
        <v>33.9</v>
      </c>
      <c r="U31" s="3">
        <f t="shared" si="2"/>
        <v>33.733333333333327</v>
      </c>
      <c r="V31" s="3">
        <v>10</v>
      </c>
      <c r="W31" s="3">
        <v>10</v>
      </c>
      <c r="X31" s="3">
        <v>10</v>
      </c>
      <c r="Y31" s="2">
        <f t="shared" si="3"/>
        <v>4</v>
      </c>
      <c r="Z31" s="3">
        <v>21.5</v>
      </c>
      <c r="AA31" s="2">
        <f t="shared" si="6"/>
        <v>1</v>
      </c>
      <c r="AB31" s="3">
        <v>3</v>
      </c>
      <c r="AC31" s="3">
        <v>2.6</v>
      </c>
      <c r="AD31" s="3">
        <f t="shared" si="4"/>
        <v>2.6</v>
      </c>
      <c r="AE31" s="2">
        <f t="shared" si="5"/>
        <v>4</v>
      </c>
      <c r="AF31" s="2">
        <f t="shared" si="1"/>
        <v>9</v>
      </c>
    </row>
    <row r="32" spans="1:32" x14ac:dyDescent="0.3">
      <c r="A32" t="s">
        <v>44</v>
      </c>
      <c r="B32">
        <v>2</v>
      </c>
      <c r="C32" t="str">
        <f t="shared" si="0"/>
        <v>Intervention</v>
      </c>
      <c r="D32">
        <v>1</v>
      </c>
      <c r="E32" s="3">
        <v>163.80000000000001</v>
      </c>
      <c r="F32" s="3">
        <v>118.4</v>
      </c>
      <c r="G32" s="3">
        <v>69</v>
      </c>
      <c r="H32" s="3">
        <v>58.2</v>
      </c>
      <c r="I32" s="3">
        <v>68.900000000000006</v>
      </c>
      <c r="J32" s="3">
        <v>41.8</v>
      </c>
      <c r="K32" s="3">
        <v>49.5</v>
      </c>
      <c r="L32" s="3">
        <v>9.6</v>
      </c>
      <c r="M32" s="3">
        <v>44</v>
      </c>
      <c r="N32" s="3">
        <v>33.700000000000003</v>
      </c>
      <c r="O32" s="3">
        <v>39.9</v>
      </c>
      <c r="P32" s="3">
        <v>1521</v>
      </c>
      <c r="Q32" s="3">
        <v>12.8</v>
      </c>
      <c r="R32" s="3">
        <v>14.4</v>
      </c>
      <c r="S32" s="3">
        <v>14.9</v>
      </c>
      <c r="T32" s="3">
        <v>14.1</v>
      </c>
      <c r="U32" s="3">
        <f t="shared" si="2"/>
        <v>14.466666666666667</v>
      </c>
      <c r="V32" s="3">
        <v>10</v>
      </c>
      <c r="W32" s="3">
        <v>10</v>
      </c>
      <c r="X32" s="3">
        <v>7.9</v>
      </c>
      <c r="Y32" s="2">
        <f t="shared" si="3"/>
        <v>3</v>
      </c>
      <c r="Z32" s="3">
        <v>21.8</v>
      </c>
      <c r="AA32" s="2">
        <f t="shared" si="6"/>
        <v>1</v>
      </c>
      <c r="AB32" s="3">
        <v>4.2</v>
      </c>
      <c r="AC32" s="3">
        <v>4.2</v>
      </c>
      <c r="AD32" s="3">
        <f t="shared" si="4"/>
        <v>4.2</v>
      </c>
      <c r="AE32" s="2">
        <f t="shared" si="5"/>
        <v>2</v>
      </c>
      <c r="AF32" s="2">
        <f t="shared" si="1"/>
        <v>6</v>
      </c>
    </row>
    <row r="33" spans="1:32" x14ac:dyDescent="0.3">
      <c r="A33" t="s">
        <v>26</v>
      </c>
      <c r="B33">
        <v>2</v>
      </c>
      <c r="C33" t="str">
        <f t="shared" si="0"/>
        <v>Intervention</v>
      </c>
      <c r="D33">
        <v>1</v>
      </c>
      <c r="E33" s="3">
        <v>156.6</v>
      </c>
      <c r="F33" s="3">
        <v>112.6</v>
      </c>
      <c r="G33" s="3">
        <v>70</v>
      </c>
      <c r="H33" s="3">
        <v>57.4</v>
      </c>
      <c r="I33" s="3">
        <v>64.599999999999994</v>
      </c>
      <c r="J33" s="3">
        <v>42.6</v>
      </c>
      <c r="K33" s="3">
        <v>48</v>
      </c>
      <c r="L33" s="3">
        <v>7.8</v>
      </c>
      <c r="M33" s="3">
        <v>45.7</v>
      </c>
      <c r="N33" s="3">
        <v>35.700000000000003</v>
      </c>
      <c r="O33" s="3">
        <v>40.200000000000003</v>
      </c>
      <c r="P33" s="3">
        <v>1487</v>
      </c>
      <c r="Q33" s="3">
        <v>13.2</v>
      </c>
      <c r="R33" s="3">
        <v>33.4</v>
      </c>
      <c r="S33" s="3">
        <v>32.5</v>
      </c>
      <c r="T33" s="3">
        <v>32.5</v>
      </c>
      <c r="U33" s="3">
        <f t="shared" si="2"/>
        <v>32.800000000000004</v>
      </c>
      <c r="V33" s="3">
        <v>10</v>
      </c>
      <c r="W33" s="3">
        <v>10</v>
      </c>
      <c r="X33" s="3">
        <v>2.9</v>
      </c>
      <c r="Y33" s="2">
        <f t="shared" si="3"/>
        <v>3</v>
      </c>
      <c r="Z33" s="3">
        <v>14.5</v>
      </c>
      <c r="AA33" s="2">
        <f t="shared" si="6"/>
        <v>2</v>
      </c>
      <c r="AB33" s="3">
        <v>3</v>
      </c>
      <c r="AC33" s="3">
        <v>2.8</v>
      </c>
      <c r="AD33" s="3">
        <f t="shared" si="4"/>
        <v>2.8</v>
      </c>
      <c r="AE33" s="2">
        <f t="shared" si="5"/>
        <v>4</v>
      </c>
      <c r="AF33" s="2">
        <f t="shared" si="1"/>
        <v>9</v>
      </c>
    </row>
    <row r="34" spans="1:32" x14ac:dyDescent="0.3">
      <c r="A34" t="s">
        <v>16</v>
      </c>
      <c r="B34">
        <v>2</v>
      </c>
      <c r="C34" t="str">
        <f t="shared" si="0"/>
        <v>Intervention</v>
      </c>
      <c r="D34">
        <v>1</v>
      </c>
      <c r="E34" s="3">
        <v>165</v>
      </c>
      <c r="F34" s="3">
        <v>71.400000000000006</v>
      </c>
      <c r="G34" s="3">
        <v>71</v>
      </c>
      <c r="H34" s="3">
        <v>33.9</v>
      </c>
      <c r="I34" s="3">
        <v>24.2</v>
      </c>
      <c r="J34" s="3">
        <v>66.099999999999994</v>
      </c>
      <c r="K34" s="3">
        <v>47.2</v>
      </c>
      <c r="L34" s="3">
        <v>10.8</v>
      </c>
      <c r="M34" s="3">
        <v>26.2</v>
      </c>
      <c r="N34" s="3">
        <v>51</v>
      </c>
      <c r="O34" s="3">
        <v>36.4</v>
      </c>
      <c r="P34" s="3">
        <v>1438</v>
      </c>
      <c r="Q34" s="3">
        <v>20.100000000000001</v>
      </c>
      <c r="R34" s="3">
        <v>24.5</v>
      </c>
      <c r="S34" s="3">
        <v>25.9</v>
      </c>
      <c r="T34" s="3">
        <v>24.7</v>
      </c>
      <c r="U34" s="3">
        <f t="shared" si="2"/>
        <v>25.033333333333331</v>
      </c>
      <c r="V34" s="3">
        <v>10</v>
      </c>
      <c r="W34" s="3">
        <v>4.4000000000000004</v>
      </c>
      <c r="X34" s="3">
        <v>0</v>
      </c>
      <c r="Y34" s="2">
        <f t="shared" si="3"/>
        <v>1</v>
      </c>
      <c r="Z34" s="3">
        <v>0</v>
      </c>
      <c r="AA34" s="2">
        <f t="shared" si="6"/>
        <v>0</v>
      </c>
      <c r="AB34" s="3">
        <v>4.7</v>
      </c>
      <c r="AC34" s="3">
        <v>4.2</v>
      </c>
      <c r="AD34" s="3">
        <f t="shared" si="4"/>
        <v>4.2</v>
      </c>
      <c r="AE34" s="2">
        <f t="shared" si="5"/>
        <v>2</v>
      </c>
      <c r="AF34" s="2">
        <f t="shared" ref="AF34:AF61" si="7">SUM(Y34,AA34,AE34)</f>
        <v>3</v>
      </c>
    </row>
    <row r="35" spans="1:32" x14ac:dyDescent="0.3">
      <c r="A35" t="s">
        <v>5</v>
      </c>
      <c r="B35">
        <v>1</v>
      </c>
      <c r="C35" t="str">
        <f t="shared" si="0"/>
        <v>Control</v>
      </c>
      <c r="D35">
        <v>1</v>
      </c>
      <c r="E35" s="3">
        <v>153.6</v>
      </c>
      <c r="F35" s="3">
        <v>54.4</v>
      </c>
      <c r="G35" s="3">
        <v>72</v>
      </c>
      <c r="H35" s="3">
        <v>43.9</v>
      </c>
      <c r="I35" s="3">
        <v>23.9</v>
      </c>
      <c r="J35" s="3">
        <v>56.1</v>
      </c>
      <c r="K35" s="3">
        <v>30.5</v>
      </c>
      <c r="L35" s="3">
        <v>3.3</v>
      </c>
      <c r="M35" s="3">
        <v>23.2</v>
      </c>
      <c r="N35" s="3">
        <v>50.1</v>
      </c>
      <c r="O35" s="3">
        <v>27.2</v>
      </c>
      <c r="P35" s="3">
        <v>1104</v>
      </c>
      <c r="Q35" s="3">
        <v>20.3</v>
      </c>
      <c r="R35" s="3">
        <v>20.2</v>
      </c>
      <c r="S35" s="3">
        <v>22.5</v>
      </c>
      <c r="T35" s="3">
        <v>21</v>
      </c>
      <c r="U35" s="3">
        <f t="shared" si="2"/>
        <v>21.233333333333334</v>
      </c>
      <c r="V35" s="3">
        <v>10</v>
      </c>
      <c r="W35" s="3">
        <v>10</v>
      </c>
      <c r="X35" s="3">
        <v>10</v>
      </c>
      <c r="Y35" s="2">
        <f t="shared" si="3"/>
        <v>4</v>
      </c>
      <c r="Z35" s="3">
        <v>12.9</v>
      </c>
      <c r="AA35" s="2">
        <f t="shared" si="6"/>
        <v>3</v>
      </c>
      <c r="AB35" s="3">
        <v>2.2000000000000002</v>
      </c>
      <c r="AC35" s="3">
        <v>2.1</v>
      </c>
      <c r="AD35" s="3">
        <f t="shared" si="4"/>
        <v>2.1</v>
      </c>
      <c r="AE35" s="2">
        <f t="shared" si="5"/>
        <v>4</v>
      </c>
      <c r="AF35" s="2">
        <f t="shared" si="7"/>
        <v>11</v>
      </c>
    </row>
    <row r="36" spans="1:32" x14ac:dyDescent="0.3">
      <c r="A36" t="s">
        <v>6</v>
      </c>
      <c r="B36">
        <v>2</v>
      </c>
      <c r="C36" t="str">
        <f t="shared" si="0"/>
        <v>Intervention</v>
      </c>
      <c r="D36">
        <v>1</v>
      </c>
      <c r="E36" s="3">
        <v>171.6</v>
      </c>
      <c r="F36" s="3">
        <v>82</v>
      </c>
      <c r="G36" s="3">
        <v>72</v>
      </c>
      <c r="H36" s="3">
        <v>27.4</v>
      </c>
      <c r="I36" s="3">
        <v>22.5</v>
      </c>
      <c r="J36" s="3">
        <v>72.599999999999994</v>
      </c>
      <c r="K36" s="3">
        <v>59.5</v>
      </c>
      <c r="L36" s="3">
        <v>13.2</v>
      </c>
      <c r="M36" s="3">
        <v>27.7</v>
      </c>
      <c r="N36" s="3">
        <v>56.5</v>
      </c>
      <c r="O36" s="3">
        <v>46.4</v>
      </c>
      <c r="P36" s="3">
        <v>1750</v>
      </c>
      <c r="Q36" s="3">
        <v>21.3</v>
      </c>
      <c r="R36" s="3">
        <v>27.1</v>
      </c>
      <c r="S36" s="3">
        <v>25.4</v>
      </c>
      <c r="T36" s="3">
        <v>28.3</v>
      </c>
      <c r="U36" s="3">
        <f t="shared" si="2"/>
        <v>26.933333333333334</v>
      </c>
      <c r="V36" s="3">
        <v>10</v>
      </c>
      <c r="W36" s="3">
        <v>10</v>
      </c>
      <c r="X36" s="3">
        <v>3.4</v>
      </c>
      <c r="Y36" s="2">
        <f t="shared" si="3"/>
        <v>3</v>
      </c>
      <c r="Z36" s="3">
        <v>21.9</v>
      </c>
      <c r="AA36" s="2">
        <f t="shared" si="6"/>
        <v>1</v>
      </c>
      <c r="AB36" s="3">
        <v>3.4</v>
      </c>
      <c r="AC36" s="3">
        <v>3.6</v>
      </c>
      <c r="AD36" s="3">
        <f t="shared" si="4"/>
        <v>3.4</v>
      </c>
      <c r="AE36" s="2">
        <f t="shared" si="5"/>
        <v>3</v>
      </c>
      <c r="AF36" s="2">
        <f t="shared" si="7"/>
        <v>7</v>
      </c>
    </row>
    <row r="37" spans="1:32" x14ac:dyDescent="0.3">
      <c r="A37" t="s">
        <v>35</v>
      </c>
      <c r="B37">
        <v>2</v>
      </c>
      <c r="C37" t="str">
        <f t="shared" si="0"/>
        <v>Intervention</v>
      </c>
      <c r="D37">
        <v>1</v>
      </c>
      <c r="E37" s="3">
        <v>155.5</v>
      </c>
      <c r="F37" s="3">
        <v>74.400000000000006</v>
      </c>
      <c r="G37" s="3">
        <v>72</v>
      </c>
      <c r="H37" s="3">
        <v>32.9</v>
      </c>
      <c r="I37" s="3">
        <v>24.5</v>
      </c>
      <c r="J37" s="3">
        <v>67.099999999999994</v>
      </c>
      <c r="K37" s="3">
        <v>49.9</v>
      </c>
      <c r="L37" s="3">
        <v>9.6999999999999993</v>
      </c>
      <c r="M37" s="3">
        <v>30.6</v>
      </c>
      <c r="N37" s="3">
        <v>54</v>
      </c>
      <c r="O37" s="3">
        <v>40.1</v>
      </c>
      <c r="P37" s="3">
        <v>1507</v>
      </c>
      <c r="Q37" s="3">
        <v>20.3</v>
      </c>
      <c r="R37" s="3">
        <v>32.799999999999997</v>
      </c>
      <c r="S37" s="3">
        <v>32.1</v>
      </c>
      <c r="T37" s="3">
        <v>34.1</v>
      </c>
      <c r="U37" s="3">
        <f t="shared" si="2"/>
        <v>33</v>
      </c>
      <c r="V37" s="3">
        <v>10</v>
      </c>
      <c r="W37" s="3">
        <v>10</v>
      </c>
      <c r="X37" s="3">
        <v>10</v>
      </c>
      <c r="Y37" s="2">
        <f t="shared" si="3"/>
        <v>4</v>
      </c>
      <c r="Z37" s="3">
        <v>14.34</v>
      </c>
      <c r="AA37" s="2">
        <f t="shared" si="6"/>
        <v>2</v>
      </c>
      <c r="AB37" s="3">
        <v>3.4</v>
      </c>
      <c r="AC37" s="3">
        <v>3.2</v>
      </c>
      <c r="AD37" s="3">
        <f t="shared" si="4"/>
        <v>3.2</v>
      </c>
      <c r="AE37" s="2">
        <f t="shared" si="5"/>
        <v>3</v>
      </c>
      <c r="AF37" s="2">
        <f t="shared" si="7"/>
        <v>9</v>
      </c>
    </row>
    <row r="38" spans="1:32" x14ac:dyDescent="0.3">
      <c r="A38" t="s">
        <v>24</v>
      </c>
      <c r="B38">
        <v>1</v>
      </c>
      <c r="C38" t="str">
        <f t="shared" si="0"/>
        <v>Control</v>
      </c>
      <c r="D38">
        <v>1</v>
      </c>
      <c r="E38" s="3">
        <v>156.1</v>
      </c>
      <c r="F38" s="3">
        <v>62.8</v>
      </c>
      <c r="G38" s="3">
        <v>72</v>
      </c>
      <c r="H38" s="3">
        <v>45.7</v>
      </c>
      <c r="I38" s="3">
        <v>28.7</v>
      </c>
      <c r="J38" s="3">
        <v>54.3</v>
      </c>
      <c r="K38" s="3">
        <v>34.1</v>
      </c>
      <c r="L38" s="3">
        <v>5.3</v>
      </c>
      <c r="M38" s="3">
        <v>25.8</v>
      </c>
      <c r="N38" s="3">
        <v>45.9</v>
      </c>
      <c r="O38" s="3">
        <v>28.8</v>
      </c>
      <c r="P38" s="3">
        <v>1182</v>
      </c>
      <c r="Q38" s="3">
        <v>18.8</v>
      </c>
      <c r="R38" s="3">
        <v>14.5</v>
      </c>
      <c r="S38" s="3">
        <v>21.1</v>
      </c>
      <c r="T38" s="3">
        <v>17.899999999999999</v>
      </c>
      <c r="U38" s="3">
        <f t="shared" si="2"/>
        <v>17.833333333333332</v>
      </c>
      <c r="V38" s="3">
        <v>10</v>
      </c>
      <c r="W38" s="3">
        <v>10</v>
      </c>
      <c r="X38" s="3">
        <v>8.1</v>
      </c>
      <c r="Y38" s="2">
        <f t="shared" si="3"/>
        <v>3</v>
      </c>
      <c r="Z38" s="3">
        <v>17.100000000000001</v>
      </c>
      <c r="AA38" s="2">
        <f t="shared" si="6"/>
        <v>1</v>
      </c>
      <c r="AB38" s="3">
        <v>3.4</v>
      </c>
      <c r="AC38" s="3">
        <v>3.4</v>
      </c>
      <c r="AD38" s="3">
        <f t="shared" si="4"/>
        <v>3.4</v>
      </c>
      <c r="AE38" s="2">
        <f t="shared" si="5"/>
        <v>3</v>
      </c>
      <c r="AF38" s="2">
        <f t="shared" si="7"/>
        <v>7</v>
      </c>
    </row>
    <row r="39" spans="1:32" x14ac:dyDescent="0.3">
      <c r="A39" t="s">
        <v>22</v>
      </c>
      <c r="B39">
        <v>1</v>
      </c>
      <c r="C39" t="str">
        <f t="shared" si="0"/>
        <v>Control</v>
      </c>
      <c r="D39">
        <v>1</v>
      </c>
      <c r="E39" s="3">
        <v>167</v>
      </c>
      <c r="F39" s="3">
        <v>70.599999999999994</v>
      </c>
      <c r="G39" s="3">
        <v>89</v>
      </c>
      <c r="H39" s="3">
        <v>30.9</v>
      </c>
      <c r="I39" s="3">
        <v>21.8</v>
      </c>
      <c r="J39" s="3">
        <v>69.099999999999994</v>
      </c>
      <c r="K39" s="3">
        <v>48.8</v>
      </c>
      <c r="L39" s="3">
        <v>7.2</v>
      </c>
      <c r="M39" s="3">
        <v>25.3</v>
      </c>
      <c r="N39" s="3">
        <v>58.9</v>
      </c>
      <c r="O39" s="3">
        <v>41.6</v>
      </c>
      <c r="P39" s="3">
        <v>1479</v>
      </c>
      <c r="Q39" s="3">
        <v>20.9</v>
      </c>
      <c r="R39" s="3">
        <v>20.7</v>
      </c>
      <c r="S39" s="3">
        <v>24.4</v>
      </c>
      <c r="T39" s="3">
        <v>25.4</v>
      </c>
      <c r="U39" s="3">
        <f t="shared" si="2"/>
        <v>23.5</v>
      </c>
      <c r="V39" s="3">
        <v>10</v>
      </c>
      <c r="W39" s="3">
        <v>10</v>
      </c>
      <c r="X39" s="3">
        <v>9.4</v>
      </c>
      <c r="Y39" s="2">
        <f t="shared" si="3"/>
        <v>3</v>
      </c>
      <c r="Z39" s="3">
        <v>12.6</v>
      </c>
      <c r="AA39" s="2">
        <f t="shared" si="6"/>
        <v>3</v>
      </c>
      <c r="AB39" s="3">
        <v>4</v>
      </c>
      <c r="AC39" s="3">
        <v>4.4000000000000004</v>
      </c>
      <c r="AD39" s="3">
        <f t="shared" si="4"/>
        <v>4</v>
      </c>
      <c r="AE39" s="2">
        <f t="shared" si="5"/>
        <v>3</v>
      </c>
      <c r="AF39" s="2">
        <f t="shared" si="7"/>
        <v>9</v>
      </c>
    </row>
    <row r="40" spans="1:32" x14ac:dyDescent="0.3">
      <c r="A40" t="s">
        <v>49</v>
      </c>
      <c r="B40">
        <v>2</v>
      </c>
      <c r="C40" t="str">
        <f t="shared" si="0"/>
        <v>Intervention</v>
      </c>
      <c r="D40">
        <v>1</v>
      </c>
      <c r="E40" s="3">
        <v>155.80000000000001</v>
      </c>
      <c r="F40" s="3">
        <v>77</v>
      </c>
      <c r="G40" s="3">
        <v>65</v>
      </c>
      <c r="H40" s="3">
        <v>44.9</v>
      </c>
      <c r="I40" s="3">
        <v>34.6</v>
      </c>
      <c r="J40" s="3">
        <v>55.1</v>
      </c>
      <c r="K40" s="3">
        <v>42.4</v>
      </c>
      <c r="L40" s="3">
        <v>8</v>
      </c>
      <c r="M40" s="3">
        <v>31.6</v>
      </c>
      <c r="N40" s="3">
        <v>44.7</v>
      </c>
      <c r="O40" s="3">
        <v>34.4</v>
      </c>
      <c r="P40" s="3">
        <v>1365</v>
      </c>
      <c r="Q40" s="3">
        <v>17.7</v>
      </c>
      <c r="R40" s="3">
        <v>18.7</v>
      </c>
      <c r="S40" s="3">
        <v>13.7</v>
      </c>
      <c r="T40" s="3">
        <v>14.8</v>
      </c>
      <c r="U40" s="3">
        <f t="shared" si="2"/>
        <v>15.733333333333334</v>
      </c>
      <c r="V40" s="3">
        <v>10</v>
      </c>
      <c r="W40" s="3">
        <v>10</v>
      </c>
      <c r="X40" s="3">
        <v>10</v>
      </c>
      <c r="Y40" s="2">
        <f t="shared" si="3"/>
        <v>4</v>
      </c>
      <c r="Z40" s="3">
        <v>15.4</v>
      </c>
      <c r="AA40" s="2">
        <f t="shared" si="6"/>
        <v>2</v>
      </c>
      <c r="AB40" s="3">
        <v>2.5</v>
      </c>
      <c r="AC40" s="3">
        <v>2.1</v>
      </c>
      <c r="AD40" s="3">
        <f t="shared" si="4"/>
        <v>2.1</v>
      </c>
      <c r="AE40" s="2">
        <f t="shared" si="5"/>
        <v>4</v>
      </c>
      <c r="AF40" s="2">
        <f t="shared" si="7"/>
        <v>10</v>
      </c>
    </row>
    <row r="41" spans="1:32" x14ac:dyDescent="0.3">
      <c r="A41" t="s">
        <v>23</v>
      </c>
      <c r="B41">
        <v>1</v>
      </c>
      <c r="C41" t="str">
        <f t="shared" si="0"/>
        <v>Control</v>
      </c>
      <c r="D41">
        <v>1</v>
      </c>
      <c r="E41" s="3">
        <v>154.80000000000001</v>
      </c>
      <c r="F41" s="3">
        <v>79.599999999999994</v>
      </c>
      <c r="G41" s="3">
        <v>77</v>
      </c>
      <c r="H41" s="3">
        <v>43</v>
      </c>
      <c r="I41" s="3">
        <v>34.299999999999997</v>
      </c>
      <c r="J41" s="3">
        <v>57</v>
      </c>
      <c r="K41" s="3">
        <v>45.3</v>
      </c>
      <c r="L41" s="3">
        <v>6.5</v>
      </c>
      <c r="M41" s="3">
        <v>33.1</v>
      </c>
      <c r="N41" s="3">
        <v>48.8</v>
      </c>
      <c r="O41" s="3">
        <v>38.799999999999997</v>
      </c>
      <c r="P41" s="3">
        <v>1429</v>
      </c>
      <c r="Q41" s="3">
        <v>18</v>
      </c>
      <c r="R41" s="3">
        <v>18.5</v>
      </c>
      <c r="S41" s="3">
        <v>20</v>
      </c>
      <c r="T41" s="3">
        <v>20.2</v>
      </c>
      <c r="U41" s="3">
        <f t="shared" si="2"/>
        <v>19.566666666666666</v>
      </c>
      <c r="V41" s="3">
        <v>10</v>
      </c>
      <c r="W41" s="3">
        <v>10</v>
      </c>
      <c r="X41" s="3">
        <v>1.6</v>
      </c>
      <c r="Y41" s="2">
        <f t="shared" si="3"/>
        <v>2</v>
      </c>
      <c r="Z41" s="3">
        <v>20.6</v>
      </c>
      <c r="AA41" s="2">
        <f t="shared" si="6"/>
        <v>1</v>
      </c>
      <c r="AB41" s="3">
        <v>4.9000000000000004</v>
      </c>
      <c r="AC41" s="3">
        <v>4.5</v>
      </c>
      <c r="AD41" s="3">
        <f t="shared" si="4"/>
        <v>4.5</v>
      </c>
      <c r="AE41" s="2">
        <f t="shared" si="5"/>
        <v>2</v>
      </c>
      <c r="AF41" s="2">
        <f t="shared" si="7"/>
        <v>5</v>
      </c>
    </row>
    <row r="42" spans="1:32" x14ac:dyDescent="0.3">
      <c r="A42" t="s">
        <v>51</v>
      </c>
      <c r="B42">
        <v>1</v>
      </c>
      <c r="C42" t="str">
        <f t="shared" si="0"/>
        <v>Control</v>
      </c>
      <c r="D42">
        <v>1</v>
      </c>
      <c r="E42" s="3">
        <v>173</v>
      </c>
      <c r="F42" s="3">
        <v>78.5</v>
      </c>
      <c r="G42" s="3">
        <v>68</v>
      </c>
      <c r="H42" s="3">
        <v>28.7</v>
      </c>
      <c r="I42" s="3">
        <v>22.5</v>
      </c>
      <c r="J42" s="3">
        <v>71.3</v>
      </c>
      <c r="K42" s="3">
        <v>56</v>
      </c>
      <c r="L42" s="3">
        <v>13.6</v>
      </c>
      <c r="M42" s="3">
        <v>26.2</v>
      </c>
      <c r="N42" s="3">
        <v>54.1</v>
      </c>
      <c r="O42" s="3">
        <v>42.4</v>
      </c>
      <c r="P42" s="3">
        <v>1661</v>
      </c>
      <c r="Q42" s="3">
        <v>21.2</v>
      </c>
      <c r="R42" s="3">
        <v>28.6</v>
      </c>
      <c r="S42" s="3">
        <v>29.3</v>
      </c>
      <c r="T42" s="3">
        <v>35.1</v>
      </c>
      <c r="U42" s="3">
        <f t="shared" si="2"/>
        <v>31</v>
      </c>
      <c r="V42" s="3">
        <v>10</v>
      </c>
      <c r="W42" s="3">
        <v>10</v>
      </c>
      <c r="X42" s="3">
        <v>9.5</v>
      </c>
      <c r="Y42" s="2">
        <f t="shared" si="3"/>
        <v>3</v>
      </c>
      <c r="Z42" s="3">
        <v>16.5</v>
      </c>
      <c r="AA42" s="2">
        <f t="shared" si="6"/>
        <v>2</v>
      </c>
      <c r="AB42" s="3">
        <v>1.8</v>
      </c>
      <c r="AC42" s="3">
        <v>2</v>
      </c>
      <c r="AD42" s="3">
        <f t="shared" si="4"/>
        <v>1.8</v>
      </c>
      <c r="AE42" s="2">
        <f t="shared" si="5"/>
        <v>4</v>
      </c>
      <c r="AF42" s="2">
        <f t="shared" si="7"/>
        <v>9</v>
      </c>
    </row>
    <row r="43" spans="1:32" x14ac:dyDescent="0.3">
      <c r="A43" t="s">
        <v>9</v>
      </c>
      <c r="B43">
        <v>2</v>
      </c>
      <c r="C43" t="str">
        <f t="shared" si="0"/>
        <v>Intervention</v>
      </c>
      <c r="D43">
        <v>1</v>
      </c>
      <c r="E43" s="3">
        <v>171.9</v>
      </c>
      <c r="F43" s="3">
        <v>83.8</v>
      </c>
      <c r="G43" s="3">
        <v>67</v>
      </c>
      <c r="H43" s="3">
        <v>31.4</v>
      </c>
      <c r="I43" s="3">
        <v>26.4</v>
      </c>
      <c r="J43" s="3">
        <v>68.599999999999994</v>
      </c>
      <c r="K43" s="3">
        <v>57.6</v>
      </c>
      <c r="L43" s="3">
        <v>14.8</v>
      </c>
      <c r="M43" s="3">
        <v>28.4</v>
      </c>
      <c r="N43" s="3">
        <v>51</v>
      </c>
      <c r="O43" s="3">
        <v>42.8</v>
      </c>
      <c r="P43" s="3">
        <v>1702</v>
      </c>
      <c r="Q43" s="3">
        <v>20.3</v>
      </c>
      <c r="R43" s="3">
        <v>25.7</v>
      </c>
      <c r="S43" s="3">
        <v>27.1</v>
      </c>
      <c r="T43" s="3">
        <v>28.9</v>
      </c>
      <c r="U43" s="3">
        <f t="shared" si="2"/>
        <v>27.233333333333331</v>
      </c>
      <c r="V43" s="3">
        <v>10</v>
      </c>
      <c r="W43" s="3">
        <v>10</v>
      </c>
      <c r="X43" s="3">
        <v>10</v>
      </c>
      <c r="Y43" s="2">
        <f t="shared" si="3"/>
        <v>4</v>
      </c>
      <c r="Z43" s="3">
        <v>20.3</v>
      </c>
      <c r="AA43" s="2">
        <f t="shared" si="6"/>
        <v>1</v>
      </c>
      <c r="AB43" s="3">
        <v>3.2</v>
      </c>
      <c r="AC43" s="3">
        <v>3.3</v>
      </c>
      <c r="AD43" s="3">
        <f t="shared" si="4"/>
        <v>3.2</v>
      </c>
      <c r="AE43" s="2">
        <f t="shared" si="5"/>
        <v>3</v>
      </c>
      <c r="AF43" s="2">
        <f t="shared" si="7"/>
        <v>8</v>
      </c>
    </row>
    <row r="44" spans="1:32" x14ac:dyDescent="0.3">
      <c r="A44" t="s">
        <v>56</v>
      </c>
      <c r="B44">
        <v>2</v>
      </c>
      <c r="C44" t="str">
        <f t="shared" si="0"/>
        <v>Intervention</v>
      </c>
      <c r="D44">
        <v>1</v>
      </c>
      <c r="E44" s="3">
        <v>167.9</v>
      </c>
      <c r="F44" s="3">
        <v>58.8</v>
      </c>
      <c r="G44" s="3">
        <v>74</v>
      </c>
      <c r="H44" s="3">
        <v>40.4</v>
      </c>
      <c r="I44" s="3">
        <v>23.7</v>
      </c>
      <c r="J44" s="3">
        <v>59.6</v>
      </c>
      <c r="K44" s="3">
        <v>35.1</v>
      </c>
      <c r="L44" s="3">
        <v>6.5</v>
      </c>
      <c r="M44" s="3">
        <v>20.8</v>
      </c>
      <c r="N44" s="3">
        <v>48.6</v>
      </c>
      <c r="O44" s="3">
        <v>28.6</v>
      </c>
      <c r="P44" s="3">
        <v>1203</v>
      </c>
      <c r="Q44" s="3">
        <v>20.5</v>
      </c>
      <c r="R44" s="3">
        <v>23.2</v>
      </c>
      <c r="S44" s="3">
        <v>25</v>
      </c>
      <c r="T44" s="3">
        <v>23.7</v>
      </c>
      <c r="U44" s="3">
        <f t="shared" si="2"/>
        <v>23.966666666666669</v>
      </c>
      <c r="V44" s="3">
        <v>10</v>
      </c>
      <c r="W44" s="3">
        <v>10</v>
      </c>
      <c r="X44" s="3">
        <v>10</v>
      </c>
      <c r="Y44" s="2">
        <f t="shared" si="3"/>
        <v>4</v>
      </c>
      <c r="Z44" s="3">
        <v>0</v>
      </c>
      <c r="AA44" s="2">
        <f t="shared" si="6"/>
        <v>0</v>
      </c>
      <c r="AB44" s="3">
        <v>1.9</v>
      </c>
      <c r="AC44" s="3">
        <v>2.2999999999999998</v>
      </c>
      <c r="AD44" s="3">
        <f t="shared" si="4"/>
        <v>1.9</v>
      </c>
      <c r="AE44" s="2">
        <f t="shared" si="5"/>
        <v>4</v>
      </c>
      <c r="AF44" s="2">
        <f t="shared" si="7"/>
        <v>8</v>
      </c>
    </row>
    <row r="45" spans="1:32" x14ac:dyDescent="0.3">
      <c r="A45" t="s">
        <v>12</v>
      </c>
      <c r="B45">
        <v>2</v>
      </c>
      <c r="C45" t="str">
        <f t="shared" si="0"/>
        <v>Intervention</v>
      </c>
      <c r="D45">
        <v>1</v>
      </c>
      <c r="E45" s="3">
        <v>158</v>
      </c>
      <c r="F45" s="3">
        <v>73</v>
      </c>
      <c r="G45" s="3">
        <v>76</v>
      </c>
      <c r="H45" s="3">
        <v>50.8</v>
      </c>
      <c r="I45" s="3">
        <v>37.1</v>
      </c>
      <c r="J45" s="3">
        <v>49.2</v>
      </c>
      <c r="K45" s="3">
        <v>35.9</v>
      </c>
      <c r="L45" s="3">
        <v>6.1</v>
      </c>
      <c r="M45" s="3">
        <v>29.2</v>
      </c>
      <c r="N45" s="3">
        <v>40.799999999999997</v>
      </c>
      <c r="O45" s="3">
        <v>29.8</v>
      </c>
      <c r="P45" s="3">
        <v>1223</v>
      </c>
      <c r="Q45" s="3">
        <v>16.8</v>
      </c>
      <c r="R45" s="3">
        <v>23.6</v>
      </c>
      <c r="S45" s="3">
        <v>23.2</v>
      </c>
      <c r="T45" s="3">
        <v>27.6</v>
      </c>
      <c r="U45" s="3">
        <f t="shared" si="2"/>
        <v>24.8</v>
      </c>
      <c r="V45" s="3">
        <v>10</v>
      </c>
      <c r="W45" s="3">
        <v>10</v>
      </c>
      <c r="X45" s="3">
        <v>7.2</v>
      </c>
      <c r="Y45" s="2">
        <f t="shared" si="3"/>
        <v>3</v>
      </c>
      <c r="Z45" s="3">
        <v>12.7</v>
      </c>
      <c r="AA45" s="2">
        <f t="shared" si="6"/>
        <v>3</v>
      </c>
      <c r="AB45" s="3">
        <v>3.1</v>
      </c>
      <c r="AC45" s="3">
        <v>2.8</v>
      </c>
      <c r="AD45" s="3">
        <f t="shared" si="4"/>
        <v>2.8</v>
      </c>
      <c r="AE45" s="2">
        <f t="shared" si="5"/>
        <v>4</v>
      </c>
      <c r="AF45" s="2">
        <f t="shared" si="7"/>
        <v>10</v>
      </c>
    </row>
    <row r="46" spans="1:32" x14ac:dyDescent="0.3">
      <c r="A46" t="s">
        <v>60</v>
      </c>
      <c r="B46">
        <v>1</v>
      </c>
      <c r="C46" t="str">
        <f t="shared" si="0"/>
        <v>Control</v>
      </c>
      <c r="D46">
        <v>1</v>
      </c>
      <c r="E46" s="3">
        <v>158.5</v>
      </c>
      <c r="F46" s="3">
        <v>79.599999999999994</v>
      </c>
      <c r="G46" s="3">
        <v>81</v>
      </c>
      <c r="H46" s="3">
        <v>36.700000000000003</v>
      </c>
      <c r="I46" s="3">
        <v>29.2</v>
      </c>
      <c r="J46" s="3">
        <v>63.3</v>
      </c>
      <c r="K46" s="3">
        <v>50.4</v>
      </c>
      <c r="L46" s="3">
        <v>9.1999999999999993</v>
      </c>
      <c r="M46" s="3">
        <v>32.700000000000003</v>
      </c>
      <c r="N46" s="3">
        <v>51.8</v>
      </c>
      <c r="O46" s="3">
        <v>41.3</v>
      </c>
      <c r="P46" s="3">
        <v>1520</v>
      </c>
      <c r="Q46" s="3">
        <v>19.100000000000001</v>
      </c>
      <c r="R46" s="3">
        <v>25.1</v>
      </c>
      <c r="S46" s="3">
        <v>26.2</v>
      </c>
      <c r="T46" s="3">
        <v>24.6</v>
      </c>
      <c r="U46" s="3">
        <f t="shared" si="2"/>
        <v>25.3</v>
      </c>
      <c r="V46" s="3">
        <v>10</v>
      </c>
      <c r="W46" s="3">
        <v>10</v>
      </c>
      <c r="X46" s="3">
        <v>2.1</v>
      </c>
      <c r="Y46" s="2">
        <f t="shared" si="3"/>
        <v>3</v>
      </c>
      <c r="Z46" s="3">
        <v>7.9</v>
      </c>
      <c r="AA46" s="2">
        <f t="shared" si="6"/>
        <v>4</v>
      </c>
      <c r="AB46" s="3">
        <v>3.6</v>
      </c>
      <c r="AC46" s="3">
        <v>3.2</v>
      </c>
      <c r="AD46" s="3">
        <f t="shared" si="4"/>
        <v>3.2</v>
      </c>
      <c r="AE46" s="2">
        <f t="shared" si="5"/>
        <v>3</v>
      </c>
      <c r="AF46" s="2">
        <f t="shared" si="7"/>
        <v>10</v>
      </c>
    </row>
    <row r="47" spans="1:32" x14ac:dyDescent="0.3">
      <c r="A47" t="s">
        <v>25</v>
      </c>
      <c r="B47">
        <v>1</v>
      </c>
      <c r="C47" t="str">
        <f t="shared" si="0"/>
        <v>Control</v>
      </c>
      <c r="D47">
        <v>1</v>
      </c>
      <c r="E47" s="3">
        <v>157.4</v>
      </c>
      <c r="F47" s="3">
        <v>74</v>
      </c>
      <c r="G47" s="3">
        <v>78</v>
      </c>
      <c r="H47" s="3">
        <v>43</v>
      </c>
      <c r="I47" s="3">
        <v>31.9</v>
      </c>
      <c r="J47" s="3">
        <v>57</v>
      </c>
      <c r="K47" s="3">
        <v>42.1</v>
      </c>
      <c r="L47" s="3">
        <v>6.3</v>
      </c>
      <c r="M47" s="3">
        <v>30</v>
      </c>
      <c r="N47" s="3">
        <v>48.4</v>
      </c>
      <c r="O47" s="3">
        <v>35.799999999999997</v>
      </c>
      <c r="P47" s="3">
        <v>1359</v>
      </c>
      <c r="Q47" s="3">
        <v>18.399999999999999</v>
      </c>
      <c r="R47" s="3">
        <v>24.1</v>
      </c>
      <c r="S47" s="3">
        <v>25.1</v>
      </c>
      <c r="T47" s="3">
        <v>25.7</v>
      </c>
      <c r="U47" s="3">
        <f t="shared" si="2"/>
        <v>24.966666666666669</v>
      </c>
      <c r="V47" s="3">
        <v>10</v>
      </c>
      <c r="W47" s="3">
        <v>10</v>
      </c>
      <c r="X47" s="3">
        <v>2.8</v>
      </c>
      <c r="Y47" s="2">
        <f t="shared" si="3"/>
        <v>3</v>
      </c>
      <c r="Z47" s="3">
        <v>10.6</v>
      </c>
      <c r="AA47" s="2">
        <f t="shared" si="6"/>
        <v>4</v>
      </c>
      <c r="AB47" s="3">
        <v>2.2000000000000002</v>
      </c>
      <c r="AC47" s="3">
        <v>2.2999999999999998</v>
      </c>
      <c r="AD47" s="3">
        <f t="shared" si="4"/>
        <v>2.2000000000000002</v>
      </c>
      <c r="AE47" s="2">
        <f t="shared" si="5"/>
        <v>4</v>
      </c>
      <c r="AF47" s="2">
        <f t="shared" si="7"/>
        <v>11</v>
      </c>
    </row>
    <row r="48" spans="1:32" x14ac:dyDescent="0.3">
      <c r="A48" t="s">
        <v>10</v>
      </c>
      <c r="B48">
        <v>2</v>
      </c>
      <c r="C48" t="str">
        <f t="shared" si="0"/>
        <v>Intervention</v>
      </c>
      <c r="D48">
        <v>1</v>
      </c>
      <c r="E48" s="3">
        <v>175.1</v>
      </c>
      <c r="F48" s="3">
        <v>89.2</v>
      </c>
      <c r="G48" s="3">
        <v>82</v>
      </c>
      <c r="H48" s="3">
        <v>40.700000000000003</v>
      </c>
      <c r="I48" s="3">
        <v>36.299999999999997</v>
      </c>
      <c r="J48" s="3">
        <v>59.3</v>
      </c>
      <c r="K48" s="3">
        <v>52.9</v>
      </c>
      <c r="L48" s="3">
        <v>11.1</v>
      </c>
      <c r="M48" s="3">
        <v>29.1</v>
      </c>
      <c r="N48" s="3">
        <v>46.8</v>
      </c>
      <c r="O48" s="3">
        <v>41.8</v>
      </c>
      <c r="P48" s="3">
        <v>1594</v>
      </c>
      <c r="Q48" s="3">
        <v>17.899999999999999</v>
      </c>
      <c r="R48" s="3">
        <v>23.6</v>
      </c>
      <c r="S48" s="3">
        <v>26.6</v>
      </c>
      <c r="T48" s="3">
        <v>27.2</v>
      </c>
      <c r="U48" s="3">
        <f t="shared" si="2"/>
        <v>25.8</v>
      </c>
      <c r="V48" s="3">
        <v>10</v>
      </c>
      <c r="W48" s="3">
        <v>10</v>
      </c>
      <c r="X48" s="3">
        <v>4.3</v>
      </c>
      <c r="Y48" s="2">
        <f t="shared" si="3"/>
        <v>3</v>
      </c>
      <c r="Z48" s="3">
        <v>0</v>
      </c>
      <c r="AA48" s="2">
        <f t="shared" si="6"/>
        <v>0</v>
      </c>
      <c r="AB48" s="3">
        <v>3.9</v>
      </c>
      <c r="AC48" s="3">
        <v>3.8</v>
      </c>
      <c r="AD48" s="3">
        <f t="shared" si="4"/>
        <v>3.8</v>
      </c>
      <c r="AE48" s="2">
        <f t="shared" si="5"/>
        <v>3</v>
      </c>
      <c r="AF48" s="2">
        <f t="shared" si="7"/>
        <v>6</v>
      </c>
    </row>
    <row r="49" spans="1:32" x14ac:dyDescent="0.3">
      <c r="A49" t="s">
        <v>7</v>
      </c>
      <c r="B49">
        <v>2</v>
      </c>
      <c r="C49" t="str">
        <f t="shared" si="0"/>
        <v>Intervention</v>
      </c>
      <c r="D49">
        <v>1</v>
      </c>
      <c r="E49" s="3">
        <v>163</v>
      </c>
      <c r="F49" s="3">
        <v>90.2</v>
      </c>
      <c r="G49" s="3">
        <v>84</v>
      </c>
      <c r="H49" s="3">
        <v>48.1</v>
      </c>
      <c r="I49" s="3">
        <v>40.4</v>
      </c>
      <c r="J49" s="3">
        <v>51.9</v>
      </c>
      <c r="K49" s="3">
        <v>43.6</v>
      </c>
      <c r="L49" s="3">
        <v>7.3</v>
      </c>
      <c r="M49" s="3">
        <v>31.6</v>
      </c>
      <c r="N49" s="3">
        <v>43.2</v>
      </c>
      <c r="O49" s="3">
        <v>36.299999999999997</v>
      </c>
      <c r="P49" s="3">
        <v>1391</v>
      </c>
      <c r="Q49" s="3">
        <v>16.600000000000001</v>
      </c>
      <c r="R49" s="3">
        <v>13.7</v>
      </c>
      <c r="S49" s="3">
        <v>14.8</v>
      </c>
      <c r="T49" s="3">
        <v>14</v>
      </c>
      <c r="U49" s="3">
        <f t="shared" si="2"/>
        <v>14.166666666666666</v>
      </c>
      <c r="V49" s="3">
        <v>10</v>
      </c>
      <c r="W49" s="3">
        <v>10</v>
      </c>
      <c r="X49" s="3">
        <v>10</v>
      </c>
      <c r="Y49" s="2">
        <f t="shared" si="3"/>
        <v>4</v>
      </c>
      <c r="Z49" s="3">
        <v>19.649999999999999</v>
      </c>
      <c r="AA49" s="2">
        <f t="shared" si="6"/>
        <v>1</v>
      </c>
      <c r="AB49" s="3">
        <v>3.5</v>
      </c>
      <c r="AC49" s="3">
        <v>3.4</v>
      </c>
      <c r="AD49" s="3">
        <f t="shared" si="4"/>
        <v>3.4</v>
      </c>
      <c r="AE49" s="2">
        <f t="shared" si="5"/>
        <v>3</v>
      </c>
      <c r="AF49" s="2">
        <f t="shared" si="7"/>
        <v>8</v>
      </c>
    </row>
    <row r="50" spans="1:32" x14ac:dyDescent="0.3">
      <c r="A50" t="s">
        <v>61</v>
      </c>
      <c r="B50">
        <v>1</v>
      </c>
      <c r="C50" t="str">
        <f t="shared" si="0"/>
        <v>Control</v>
      </c>
      <c r="D50">
        <v>1</v>
      </c>
      <c r="E50" s="3">
        <v>163.4</v>
      </c>
      <c r="F50" s="3">
        <v>94.4</v>
      </c>
      <c r="G50" s="3">
        <v>76</v>
      </c>
      <c r="H50" s="3">
        <v>52.2</v>
      </c>
      <c r="I50" s="3">
        <v>49.3</v>
      </c>
      <c r="J50" s="3">
        <v>47.8</v>
      </c>
      <c r="K50" s="3">
        <v>45.1</v>
      </c>
      <c r="L50" s="3">
        <v>8.6</v>
      </c>
      <c r="M50" s="3">
        <v>35.5</v>
      </c>
      <c r="N50" s="3">
        <v>38.700000000000003</v>
      </c>
      <c r="O50" s="3">
        <v>36.5</v>
      </c>
      <c r="P50" s="3">
        <v>1424</v>
      </c>
      <c r="Q50" s="3">
        <v>15.1</v>
      </c>
      <c r="R50" s="3">
        <v>15.1</v>
      </c>
      <c r="S50" s="3">
        <v>15.4</v>
      </c>
      <c r="T50" s="3">
        <v>14</v>
      </c>
      <c r="U50" s="3">
        <f t="shared" si="2"/>
        <v>14.833333333333334</v>
      </c>
      <c r="V50" s="3">
        <v>10</v>
      </c>
      <c r="W50" s="3">
        <v>10</v>
      </c>
      <c r="X50" s="3">
        <v>2.6</v>
      </c>
      <c r="Y50" s="2">
        <f t="shared" si="3"/>
        <v>3</v>
      </c>
      <c r="Z50" s="3">
        <v>24.8</v>
      </c>
      <c r="AA50" s="2">
        <f t="shared" si="6"/>
        <v>1</v>
      </c>
      <c r="AB50" s="3">
        <v>5.4</v>
      </c>
      <c r="AC50" s="3">
        <v>5.4</v>
      </c>
      <c r="AD50" s="3">
        <f t="shared" si="4"/>
        <v>5.4</v>
      </c>
      <c r="AE50" s="2">
        <f t="shared" si="5"/>
        <v>2</v>
      </c>
      <c r="AF50" s="2">
        <f t="shared" si="7"/>
        <v>6</v>
      </c>
    </row>
    <row r="51" spans="1:32" x14ac:dyDescent="0.3">
      <c r="A51" t="s">
        <v>4</v>
      </c>
      <c r="B51">
        <v>1</v>
      </c>
      <c r="C51" t="str">
        <f t="shared" si="0"/>
        <v>Control</v>
      </c>
      <c r="D51">
        <v>1</v>
      </c>
      <c r="E51" s="3">
        <v>171.3</v>
      </c>
      <c r="F51" s="3">
        <v>92</v>
      </c>
      <c r="G51" s="3">
        <v>67</v>
      </c>
      <c r="H51" s="3">
        <v>48.9</v>
      </c>
      <c r="I51" s="3">
        <v>45</v>
      </c>
      <c r="J51" s="3">
        <v>51.1</v>
      </c>
      <c r="K51" s="3">
        <v>47</v>
      </c>
      <c r="L51" s="3">
        <v>11.7</v>
      </c>
      <c r="M51" s="3">
        <v>31.5</v>
      </c>
      <c r="N51" s="3">
        <v>38.4</v>
      </c>
      <c r="O51" s="3">
        <v>35.299999999999997</v>
      </c>
      <c r="P51" s="3">
        <v>1467</v>
      </c>
      <c r="Q51" s="3">
        <v>15.9</v>
      </c>
      <c r="R51" s="3">
        <v>23.5</v>
      </c>
      <c r="S51" s="3">
        <v>24.9</v>
      </c>
      <c r="T51" s="3">
        <v>20.3</v>
      </c>
      <c r="U51" s="3">
        <f t="shared" si="2"/>
        <v>22.900000000000002</v>
      </c>
      <c r="V51" s="3">
        <v>10</v>
      </c>
      <c r="W51" s="3">
        <v>10</v>
      </c>
      <c r="X51" s="3">
        <v>4.3</v>
      </c>
      <c r="Y51" s="2">
        <f t="shared" si="3"/>
        <v>3</v>
      </c>
      <c r="Z51" s="3">
        <v>16.100000000000001</v>
      </c>
      <c r="AA51" s="2">
        <f t="shared" si="6"/>
        <v>2</v>
      </c>
      <c r="AB51" s="3">
        <v>3.1</v>
      </c>
      <c r="AC51" s="3">
        <v>3.5</v>
      </c>
      <c r="AD51" s="3">
        <f t="shared" si="4"/>
        <v>3.1</v>
      </c>
      <c r="AE51" s="2">
        <f t="shared" si="5"/>
        <v>4</v>
      </c>
      <c r="AF51" s="2">
        <f t="shared" si="7"/>
        <v>9</v>
      </c>
    </row>
    <row r="52" spans="1:32" x14ac:dyDescent="0.3">
      <c r="A52" t="s">
        <v>31</v>
      </c>
      <c r="B52">
        <v>2</v>
      </c>
      <c r="C52" t="str">
        <f t="shared" si="0"/>
        <v>Intervention</v>
      </c>
      <c r="D52">
        <v>1</v>
      </c>
      <c r="E52" s="3">
        <v>171.8</v>
      </c>
      <c r="F52" s="3">
        <v>68.400000000000006</v>
      </c>
      <c r="G52" s="3">
        <v>91</v>
      </c>
      <c r="H52" s="3">
        <v>30.5</v>
      </c>
      <c r="I52" s="3">
        <v>20.9</v>
      </c>
      <c r="J52" s="3">
        <v>69.5</v>
      </c>
      <c r="K52" s="3">
        <v>47.5</v>
      </c>
      <c r="L52" s="3">
        <v>6.7</v>
      </c>
      <c r="M52" s="3">
        <v>23.1</v>
      </c>
      <c r="N52" s="3">
        <v>59.7</v>
      </c>
      <c r="O52" s="3">
        <v>40.799999999999997</v>
      </c>
      <c r="P52" s="3">
        <v>1447</v>
      </c>
      <c r="Q52" s="3">
        <v>21.2</v>
      </c>
      <c r="R52" s="3">
        <v>22.8</v>
      </c>
      <c r="S52" s="3">
        <v>24.2</v>
      </c>
      <c r="T52" s="3">
        <v>24.1</v>
      </c>
      <c r="U52" s="3">
        <f t="shared" si="2"/>
        <v>23.7</v>
      </c>
      <c r="V52" s="3">
        <v>10</v>
      </c>
      <c r="W52" s="3">
        <v>7.4</v>
      </c>
      <c r="X52" s="3">
        <v>0</v>
      </c>
      <c r="Y52" s="2">
        <f t="shared" si="3"/>
        <v>1</v>
      </c>
      <c r="Z52" s="3">
        <v>19.899999999999999</v>
      </c>
      <c r="AA52" s="2">
        <f t="shared" si="6"/>
        <v>1</v>
      </c>
      <c r="AB52" s="3">
        <v>5.0999999999999996</v>
      </c>
      <c r="AC52" s="3">
        <v>4.5</v>
      </c>
      <c r="AD52" s="3">
        <f t="shared" si="4"/>
        <v>4.5</v>
      </c>
      <c r="AE52" s="2">
        <f t="shared" si="5"/>
        <v>2</v>
      </c>
      <c r="AF52" s="2">
        <f t="shared" si="7"/>
        <v>4</v>
      </c>
    </row>
    <row r="53" spans="1:32" x14ac:dyDescent="0.3">
      <c r="A53" t="s">
        <v>28</v>
      </c>
      <c r="B53">
        <v>2</v>
      </c>
      <c r="C53" t="str">
        <f t="shared" si="0"/>
        <v>Intervention</v>
      </c>
      <c r="D53">
        <v>1</v>
      </c>
      <c r="E53" s="3">
        <v>162.80000000000001</v>
      </c>
      <c r="F53" s="3">
        <v>111.2</v>
      </c>
      <c r="G53" s="3">
        <v>76</v>
      </c>
      <c r="H53" s="3">
        <v>51.5</v>
      </c>
      <c r="I53" s="3">
        <v>57.3</v>
      </c>
      <c r="J53" s="3">
        <v>48.5</v>
      </c>
      <c r="K53" s="3">
        <v>53.9</v>
      </c>
      <c r="L53" s="3">
        <v>9.1</v>
      </c>
      <c r="M53" s="3">
        <v>41.9</v>
      </c>
      <c r="N53" s="3">
        <v>40.299999999999997</v>
      </c>
      <c r="O53" s="3">
        <v>44.8</v>
      </c>
      <c r="P53" s="3">
        <v>1617</v>
      </c>
      <c r="Q53" s="3">
        <v>14.5</v>
      </c>
      <c r="R53" s="3">
        <v>27.9</v>
      </c>
      <c r="S53" s="3">
        <v>28.4</v>
      </c>
      <c r="T53" s="3">
        <v>30.2</v>
      </c>
      <c r="U53" s="3">
        <f t="shared" si="2"/>
        <v>28.833333333333332</v>
      </c>
      <c r="V53" s="3">
        <v>10</v>
      </c>
      <c r="W53" s="3">
        <v>10</v>
      </c>
      <c r="X53" s="3">
        <v>10</v>
      </c>
      <c r="Y53" s="2">
        <f t="shared" si="3"/>
        <v>4</v>
      </c>
      <c r="Z53" s="3">
        <v>12.3</v>
      </c>
      <c r="AA53" s="2">
        <f t="shared" si="6"/>
        <v>3</v>
      </c>
      <c r="AB53" s="3">
        <v>3.1</v>
      </c>
      <c r="AC53" s="3">
        <v>2.9</v>
      </c>
      <c r="AD53" s="3">
        <f t="shared" si="4"/>
        <v>2.9</v>
      </c>
      <c r="AE53" s="2">
        <f t="shared" si="5"/>
        <v>4</v>
      </c>
      <c r="AF53" s="2">
        <f t="shared" si="7"/>
        <v>11</v>
      </c>
    </row>
    <row r="54" spans="1:32" x14ac:dyDescent="0.3">
      <c r="A54" t="s">
        <v>13</v>
      </c>
      <c r="B54">
        <v>2</v>
      </c>
      <c r="C54" t="str">
        <f t="shared" si="0"/>
        <v>Intervention</v>
      </c>
      <c r="D54">
        <v>1</v>
      </c>
      <c r="E54" s="3">
        <v>172.5</v>
      </c>
      <c r="F54" s="3">
        <v>72.2</v>
      </c>
      <c r="G54" s="3">
        <v>83</v>
      </c>
      <c r="H54" s="3">
        <v>32.299999999999997</v>
      </c>
      <c r="I54" s="3">
        <v>23.3</v>
      </c>
      <c r="J54" s="3">
        <v>67.7</v>
      </c>
      <c r="K54" s="3">
        <v>48.9</v>
      </c>
      <c r="L54" s="3">
        <v>9.6</v>
      </c>
      <c r="M54" s="3">
        <v>24.1</v>
      </c>
      <c r="N54" s="3">
        <v>54.4</v>
      </c>
      <c r="O54" s="3">
        <v>39.299999999999997</v>
      </c>
      <c r="P54" s="3">
        <v>1482</v>
      </c>
      <c r="Q54" s="3">
        <v>20.5</v>
      </c>
      <c r="R54" s="3">
        <v>29</v>
      </c>
      <c r="S54" s="3">
        <v>29</v>
      </c>
      <c r="T54" s="3">
        <v>27.6</v>
      </c>
      <c r="U54" s="3">
        <f t="shared" si="2"/>
        <v>28.533333333333331</v>
      </c>
      <c r="V54" s="3">
        <v>10</v>
      </c>
      <c r="W54" s="3">
        <v>10</v>
      </c>
      <c r="X54" s="3">
        <v>3.9</v>
      </c>
      <c r="Y54" s="2">
        <f t="shared" si="3"/>
        <v>3</v>
      </c>
      <c r="Z54" s="3">
        <v>21.4</v>
      </c>
      <c r="AA54" s="2">
        <f t="shared" si="6"/>
        <v>1</v>
      </c>
      <c r="AB54" s="3">
        <v>4.8</v>
      </c>
      <c r="AC54" s="3">
        <v>5.4</v>
      </c>
      <c r="AD54" s="3">
        <f t="shared" si="4"/>
        <v>4.8</v>
      </c>
      <c r="AE54" s="2">
        <f t="shared" si="5"/>
        <v>2</v>
      </c>
      <c r="AF54" s="2">
        <f t="shared" si="7"/>
        <v>6</v>
      </c>
    </row>
    <row r="55" spans="1:32" x14ac:dyDescent="0.3">
      <c r="A55" t="s">
        <v>8</v>
      </c>
      <c r="B55">
        <v>2</v>
      </c>
      <c r="C55" t="str">
        <f t="shared" si="0"/>
        <v>Intervention</v>
      </c>
      <c r="D55">
        <v>1</v>
      </c>
      <c r="E55" s="3">
        <v>160</v>
      </c>
      <c r="F55" s="3">
        <v>89.4</v>
      </c>
      <c r="G55" s="3">
        <v>65</v>
      </c>
      <c r="H55" s="3">
        <v>48.7</v>
      </c>
      <c r="I55" s="3">
        <v>43.6</v>
      </c>
      <c r="J55" s="3">
        <v>51.3</v>
      </c>
      <c r="K55" s="3">
        <v>45.8</v>
      </c>
      <c r="L55" s="3">
        <v>9.4</v>
      </c>
      <c r="M55" s="3">
        <v>34.9</v>
      </c>
      <c r="N55" s="3">
        <v>40.700000000000003</v>
      </c>
      <c r="O55" s="3">
        <v>36.4</v>
      </c>
      <c r="P55" s="3">
        <v>1440</v>
      </c>
      <c r="Q55" s="3">
        <v>16.100000000000001</v>
      </c>
      <c r="R55" s="3">
        <v>27.1</v>
      </c>
      <c r="S55" s="3">
        <v>25.1</v>
      </c>
      <c r="T55" s="3">
        <v>23.7</v>
      </c>
      <c r="U55" s="3">
        <f t="shared" si="2"/>
        <v>25.3</v>
      </c>
      <c r="V55" s="3">
        <v>10</v>
      </c>
      <c r="W55" s="3">
        <v>10</v>
      </c>
      <c r="X55" s="3">
        <v>7.5</v>
      </c>
      <c r="Y55" s="2">
        <f t="shared" si="3"/>
        <v>3</v>
      </c>
      <c r="Z55" s="3">
        <v>17.3</v>
      </c>
      <c r="AA55" s="2">
        <f t="shared" si="6"/>
        <v>1</v>
      </c>
      <c r="AB55" s="3">
        <v>3.7</v>
      </c>
      <c r="AC55" s="3">
        <v>3.4</v>
      </c>
      <c r="AD55" s="3">
        <f t="shared" si="4"/>
        <v>3.4</v>
      </c>
      <c r="AE55" s="2">
        <f t="shared" si="5"/>
        <v>3</v>
      </c>
      <c r="AF55" s="2">
        <f t="shared" si="7"/>
        <v>7</v>
      </c>
    </row>
    <row r="56" spans="1:32" x14ac:dyDescent="0.3">
      <c r="A56" t="s">
        <v>38</v>
      </c>
      <c r="B56">
        <v>1</v>
      </c>
      <c r="C56" t="str">
        <f t="shared" si="0"/>
        <v>Control</v>
      </c>
      <c r="D56">
        <v>1</v>
      </c>
      <c r="E56" s="3">
        <v>156.1</v>
      </c>
      <c r="F56" s="3">
        <v>75.599999999999994</v>
      </c>
      <c r="G56" s="3">
        <v>70</v>
      </c>
      <c r="H56" s="3">
        <v>38.5</v>
      </c>
      <c r="I56" s="3">
        <v>29.1</v>
      </c>
      <c r="J56" s="3">
        <v>61.5</v>
      </c>
      <c r="K56" s="3">
        <v>46.5</v>
      </c>
      <c r="L56" s="3">
        <v>7.6</v>
      </c>
      <c r="M56" s="3">
        <v>31.1</v>
      </c>
      <c r="N56" s="3">
        <v>51.4</v>
      </c>
      <c r="O56" s="3">
        <v>38.799999999999997</v>
      </c>
      <c r="P56" s="3">
        <v>1454</v>
      </c>
      <c r="Q56" s="3">
        <v>19.2</v>
      </c>
      <c r="R56" s="3">
        <v>17.3</v>
      </c>
      <c r="S56" s="3">
        <v>20.2</v>
      </c>
      <c r="T56" s="3">
        <v>19.399999999999999</v>
      </c>
      <c r="U56" s="3">
        <f t="shared" si="2"/>
        <v>18.966666666666665</v>
      </c>
      <c r="V56" s="3">
        <v>10</v>
      </c>
      <c r="W56" s="3">
        <v>10</v>
      </c>
      <c r="X56" s="3">
        <v>10</v>
      </c>
      <c r="Y56" s="2">
        <f t="shared" si="3"/>
        <v>4</v>
      </c>
      <c r="Z56" s="3">
        <v>13.8</v>
      </c>
      <c r="AA56" s="2">
        <f t="shared" si="6"/>
        <v>2</v>
      </c>
      <c r="AB56" s="3">
        <v>4.3</v>
      </c>
      <c r="AC56" s="3">
        <v>3.9</v>
      </c>
      <c r="AD56" s="3">
        <f t="shared" si="4"/>
        <v>3.9</v>
      </c>
      <c r="AE56" s="2">
        <f t="shared" si="5"/>
        <v>3</v>
      </c>
      <c r="AF56" s="2">
        <f t="shared" si="7"/>
        <v>9</v>
      </c>
    </row>
    <row r="57" spans="1:32" x14ac:dyDescent="0.3">
      <c r="A57" t="s">
        <v>32</v>
      </c>
      <c r="B57">
        <v>2</v>
      </c>
      <c r="C57" t="str">
        <f t="shared" si="0"/>
        <v>Intervention</v>
      </c>
      <c r="D57">
        <v>1</v>
      </c>
      <c r="E57" s="3">
        <v>155.5</v>
      </c>
      <c r="F57" s="3">
        <v>79.400000000000006</v>
      </c>
      <c r="G57" s="3">
        <v>81</v>
      </c>
      <c r="H57" s="3">
        <v>47.5</v>
      </c>
      <c r="I57" s="3">
        <v>37.700000000000003</v>
      </c>
      <c r="J57" s="3">
        <v>52.5</v>
      </c>
      <c r="K57" s="3">
        <v>41.7</v>
      </c>
      <c r="L57" s="3">
        <v>5.9</v>
      </c>
      <c r="M57" s="3">
        <v>32.6</v>
      </c>
      <c r="N57" s="3">
        <v>45.1</v>
      </c>
      <c r="O57" s="3">
        <v>35.799999999999997</v>
      </c>
      <c r="P57" s="3">
        <v>1349</v>
      </c>
      <c r="Q57" s="3">
        <v>17</v>
      </c>
      <c r="R57" s="3">
        <v>24.1</v>
      </c>
      <c r="S57" s="3">
        <v>21.1</v>
      </c>
      <c r="T57" s="3">
        <v>25</v>
      </c>
      <c r="U57" s="3">
        <f t="shared" si="2"/>
        <v>23.400000000000002</v>
      </c>
      <c r="V57" s="3">
        <v>10</v>
      </c>
      <c r="W57" s="3">
        <v>10</v>
      </c>
      <c r="X57" s="3">
        <v>10</v>
      </c>
      <c r="Y57" s="2">
        <f t="shared" si="3"/>
        <v>4</v>
      </c>
      <c r="Z57" s="3">
        <v>10.6</v>
      </c>
      <c r="AA57" s="2">
        <f t="shared" si="6"/>
        <v>4</v>
      </c>
      <c r="AB57" s="3">
        <v>3</v>
      </c>
      <c r="AC57" s="3">
        <v>2.2999999999999998</v>
      </c>
      <c r="AD57" s="3">
        <f t="shared" si="4"/>
        <v>2.2999999999999998</v>
      </c>
      <c r="AE57" s="2">
        <f t="shared" si="5"/>
        <v>4</v>
      </c>
      <c r="AF57" s="2">
        <f t="shared" si="7"/>
        <v>12</v>
      </c>
    </row>
    <row r="58" spans="1:32" x14ac:dyDescent="0.3">
      <c r="A58" t="s">
        <v>36</v>
      </c>
      <c r="B58">
        <v>1</v>
      </c>
      <c r="C58" t="str">
        <f t="shared" si="0"/>
        <v>Control</v>
      </c>
      <c r="D58">
        <v>1</v>
      </c>
      <c r="E58" s="3">
        <v>178.9</v>
      </c>
      <c r="F58" s="3">
        <v>106</v>
      </c>
      <c r="G58" s="3">
        <v>79</v>
      </c>
      <c r="H58" s="3">
        <v>33.6</v>
      </c>
      <c r="I58" s="3">
        <v>35.700000000000003</v>
      </c>
      <c r="J58" s="3">
        <v>66.400000000000006</v>
      </c>
      <c r="K58" s="3">
        <v>70.3</v>
      </c>
      <c r="L58" s="3">
        <v>16</v>
      </c>
      <c r="M58" s="3">
        <v>33.1</v>
      </c>
      <c r="N58" s="3">
        <v>51.2</v>
      </c>
      <c r="O58" s="3">
        <v>54.3</v>
      </c>
      <c r="P58" s="3">
        <v>2025</v>
      </c>
      <c r="Q58" s="3">
        <v>19.100000000000001</v>
      </c>
      <c r="R58" s="3">
        <v>36.4</v>
      </c>
      <c r="S58" s="3">
        <v>33.5</v>
      </c>
      <c r="T58" s="3">
        <v>36.700000000000003</v>
      </c>
      <c r="U58" s="3">
        <f t="shared" si="2"/>
        <v>35.533333333333339</v>
      </c>
      <c r="V58" s="3">
        <v>10</v>
      </c>
      <c r="W58" s="3">
        <v>10</v>
      </c>
      <c r="X58" s="3">
        <v>10</v>
      </c>
      <c r="Y58" s="2">
        <f t="shared" si="3"/>
        <v>4</v>
      </c>
      <c r="Z58" s="3">
        <v>18</v>
      </c>
      <c r="AA58" s="2">
        <f t="shared" si="6"/>
        <v>1</v>
      </c>
      <c r="AB58" s="3">
        <v>2.9</v>
      </c>
      <c r="AC58" s="3">
        <v>2.9</v>
      </c>
      <c r="AD58" s="3">
        <f t="shared" si="4"/>
        <v>2.9</v>
      </c>
      <c r="AE58" s="2">
        <f t="shared" si="5"/>
        <v>4</v>
      </c>
      <c r="AF58" s="2">
        <f t="shared" si="7"/>
        <v>9</v>
      </c>
    </row>
    <row r="59" spans="1:32" x14ac:dyDescent="0.3">
      <c r="A59" t="s">
        <v>34</v>
      </c>
      <c r="B59">
        <v>2</v>
      </c>
      <c r="C59" t="str">
        <f t="shared" si="0"/>
        <v>Intervention</v>
      </c>
      <c r="D59">
        <v>1</v>
      </c>
      <c r="E59" s="3">
        <v>161.1</v>
      </c>
      <c r="F59" s="3">
        <v>60.6</v>
      </c>
      <c r="G59" s="3">
        <v>86</v>
      </c>
      <c r="H59" s="3">
        <v>40.799999999999997</v>
      </c>
      <c r="I59" s="3">
        <v>24.8</v>
      </c>
      <c r="J59" s="3">
        <v>59.5</v>
      </c>
      <c r="K59" s="3">
        <v>35.799999999999997</v>
      </c>
      <c r="L59" s="3">
        <v>4.2</v>
      </c>
      <c r="M59" s="3">
        <v>23.4</v>
      </c>
      <c r="N59" s="3">
        <v>52.3</v>
      </c>
      <c r="O59" s="3">
        <v>31.7</v>
      </c>
      <c r="P59" s="3">
        <v>1221</v>
      </c>
      <c r="Q59" s="3">
        <v>20.100000000000001</v>
      </c>
      <c r="R59" s="3">
        <v>20.7</v>
      </c>
      <c r="S59" s="3">
        <v>19.899999999999999</v>
      </c>
      <c r="T59" s="3">
        <v>22.6</v>
      </c>
      <c r="U59" s="3">
        <f t="shared" si="2"/>
        <v>21.066666666666666</v>
      </c>
      <c r="V59" s="3">
        <v>10</v>
      </c>
      <c r="W59" s="3">
        <v>10</v>
      </c>
      <c r="X59" s="3">
        <v>10</v>
      </c>
      <c r="Y59" s="2">
        <f t="shared" si="3"/>
        <v>4</v>
      </c>
      <c r="Z59" s="3">
        <v>12.1</v>
      </c>
      <c r="AA59" s="2">
        <f t="shared" si="6"/>
        <v>3</v>
      </c>
      <c r="AB59" s="3">
        <v>3.09</v>
      </c>
      <c r="AC59" s="3">
        <v>2.69</v>
      </c>
      <c r="AD59" s="3">
        <f t="shared" si="4"/>
        <v>2.69</v>
      </c>
      <c r="AE59" s="2">
        <f t="shared" si="5"/>
        <v>4</v>
      </c>
      <c r="AF59" s="2">
        <f t="shared" si="7"/>
        <v>11</v>
      </c>
    </row>
    <row r="60" spans="1:32" x14ac:dyDescent="0.3">
      <c r="A60" t="s">
        <v>63</v>
      </c>
      <c r="B60">
        <v>1</v>
      </c>
      <c r="C60" t="str">
        <f t="shared" si="0"/>
        <v>Control</v>
      </c>
      <c r="D60">
        <v>1</v>
      </c>
      <c r="E60" s="3">
        <v>156</v>
      </c>
      <c r="F60" s="3">
        <v>92.6</v>
      </c>
      <c r="G60" s="3">
        <v>69</v>
      </c>
      <c r="H60" s="3">
        <v>52.1</v>
      </c>
      <c r="I60" s="3">
        <v>48.4</v>
      </c>
      <c r="J60" s="3">
        <v>47.9</v>
      </c>
      <c r="K60" s="3">
        <v>44.4</v>
      </c>
      <c r="L60" s="3">
        <v>7.8</v>
      </c>
      <c r="M60" s="3">
        <v>38.1</v>
      </c>
      <c r="N60" s="3">
        <v>39.4</v>
      </c>
      <c r="O60" s="3">
        <v>36.6</v>
      </c>
      <c r="P60" s="3">
        <v>1409</v>
      </c>
      <c r="Q60" s="3">
        <v>15.2</v>
      </c>
      <c r="R60" s="3">
        <v>19.8</v>
      </c>
      <c r="S60" s="3">
        <v>24.7</v>
      </c>
      <c r="T60" s="3">
        <v>21</v>
      </c>
      <c r="U60" s="3">
        <f t="shared" si="2"/>
        <v>21.833333333333332</v>
      </c>
      <c r="V60" s="3">
        <v>10</v>
      </c>
      <c r="W60" s="3">
        <v>10</v>
      </c>
      <c r="X60" s="3">
        <v>10</v>
      </c>
      <c r="Y60" s="2">
        <f t="shared" si="3"/>
        <v>4</v>
      </c>
      <c r="Z60" s="3">
        <v>19.600000000000001</v>
      </c>
      <c r="AA60" s="2">
        <f t="shared" si="6"/>
        <v>1</v>
      </c>
      <c r="AB60" s="3">
        <v>3.02</v>
      </c>
      <c r="AC60" s="3">
        <v>3.16</v>
      </c>
      <c r="AD60" s="3">
        <f t="shared" si="4"/>
        <v>3.02</v>
      </c>
      <c r="AE60" s="2">
        <f t="shared" si="5"/>
        <v>4</v>
      </c>
      <c r="AF60" s="2">
        <f t="shared" si="7"/>
        <v>9</v>
      </c>
    </row>
    <row r="61" spans="1:32" x14ac:dyDescent="0.3">
      <c r="A61" t="s">
        <v>62</v>
      </c>
      <c r="B61">
        <v>1</v>
      </c>
      <c r="C61" t="str">
        <f t="shared" si="0"/>
        <v>Control</v>
      </c>
      <c r="D61">
        <v>1</v>
      </c>
      <c r="E61" s="3">
        <v>183</v>
      </c>
      <c r="F61" s="3">
        <v>112</v>
      </c>
      <c r="G61" s="3">
        <v>71</v>
      </c>
      <c r="H61" s="3">
        <v>32.4</v>
      </c>
      <c r="I61" s="3">
        <v>36.299999999999997</v>
      </c>
      <c r="J61" s="3">
        <v>67.599999999999994</v>
      </c>
      <c r="K61" s="3">
        <v>75.7</v>
      </c>
      <c r="L61" s="3">
        <v>18.399999999999999</v>
      </c>
      <c r="M61" s="3">
        <v>33.4</v>
      </c>
      <c r="N61" s="3">
        <v>51.1</v>
      </c>
      <c r="O61" s="3">
        <v>57.3</v>
      </c>
      <c r="P61" s="3">
        <v>2161</v>
      </c>
      <c r="Q61" s="3">
        <v>19.3</v>
      </c>
      <c r="R61" s="3">
        <v>37.799999999999997</v>
      </c>
      <c r="S61" s="3">
        <v>39.200000000000003</v>
      </c>
      <c r="T61" s="3">
        <v>39.5</v>
      </c>
      <c r="U61" s="3">
        <f t="shared" si="2"/>
        <v>38.833333333333336</v>
      </c>
      <c r="V61" s="3">
        <v>10</v>
      </c>
      <c r="W61" s="3">
        <v>10</v>
      </c>
      <c r="X61" s="3">
        <v>10</v>
      </c>
      <c r="Y61" s="2">
        <f t="shared" si="3"/>
        <v>4</v>
      </c>
      <c r="Z61" s="3">
        <v>11.6</v>
      </c>
      <c r="AA61" s="2">
        <f t="shared" si="6"/>
        <v>3</v>
      </c>
      <c r="AB61" s="3">
        <v>4.6900000000000004</v>
      </c>
      <c r="AC61" s="3">
        <v>4.38</v>
      </c>
      <c r="AD61" s="3">
        <f t="shared" si="4"/>
        <v>4.38</v>
      </c>
      <c r="AE61" s="2">
        <f t="shared" si="5"/>
        <v>2</v>
      </c>
      <c r="AF61" s="2">
        <f t="shared" si="7"/>
        <v>9</v>
      </c>
    </row>
    <row r="62" spans="1:32" x14ac:dyDescent="0.3">
      <c r="Y62" s="2"/>
      <c r="AF62" s="2"/>
    </row>
  </sheetData>
  <autoFilter ref="A1:AF1" xr:uid="{93EE3A6D-7325-4022-84EF-54A6597D6EF9}"/>
  <pageMargins left="0.7" right="0.7" top="0.75" bottom="0.75" header="0.3" footer="0.3"/>
  <pageSetup paperSize="9" orientation="portrait" horizontalDpi="1200" verticalDpi="1200" r:id="rId1"/>
  <ignoredErrors>
    <ignoredError sqref="U3:U6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22BC9-716C-460B-B148-E2DAA1ECD997}">
  <dimension ref="A1:AF62"/>
  <sheetViews>
    <sheetView topLeftCell="X1" workbookViewId="0">
      <selection activeCell="AD2" sqref="AD2"/>
    </sheetView>
  </sheetViews>
  <sheetFormatPr defaultRowHeight="14.4" x14ac:dyDescent="0.3"/>
  <cols>
    <col min="2" max="2" width="13.109375" customWidth="1"/>
    <col min="3" max="3" width="12" bestFit="1" customWidth="1"/>
    <col min="4" max="4" width="12" customWidth="1"/>
    <col min="8" max="8" width="10" bestFit="1" customWidth="1"/>
    <col min="9" max="9" width="11.21875" bestFit="1" customWidth="1"/>
    <col min="10" max="10" width="10.77734375" bestFit="1" customWidth="1"/>
    <col min="11" max="11" width="9.88671875" bestFit="1" customWidth="1"/>
    <col min="12" max="12" width="12.33203125" bestFit="1" customWidth="1"/>
    <col min="13" max="13" width="12.77734375" bestFit="1" customWidth="1"/>
    <col min="14" max="14" width="13.21875" bestFit="1" customWidth="1"/>
    <col min="15" max="15" width="11.5546875" bestFit="1" customWidth="1"/>
    <col min="16" max="16" width="11.5546875" customWidth="1"/>
    <col min="17" max="17" width="12.77734375" bestFit="1" customWidth="1"/>
    <col min="25" max="25" width="12.21875" customWidth="1"/>
    <col min="27" max="27" width="8.5546875" customWidth="1"/>
    <col min="31" max="31" width="10.109375" customWidth="1"/>
    <col min="32" max="32" width="10" bestFit="1" customWidth="1"/>
  </cols>
  <sheetData>
    <row r="1" spans="1:32" x14ac:dyDescent="0.3">
      <c r="A1" t="s">
        <v>0</v>
      </c>
      <c r="B1" t="s">
        <v>1</v>
      </c>
      <c r="C1" t="s">
        <v>2</v>
      </c>
      <c r="D1" t="s">
        <v>110</v>
      </c>
      <c r="E1" t="s">
        <v>64</v>
      </c>
      <c r="F1" t="s">
        <v>65</v>
      </c>
      <c r="G1" t="s">
        <v>3</v>
      </c>
      <c r="H1" t="s">
        <v>66</v>
      </c>
      <c r="I1" t="s">
        <v>67</v>
      </c>
      <c r="J1" t="s">
        <v>68</v>
      </c>
      <c r="K1" t="s">
        <v>69</v>
      </c>
      <c r="L1" t="s">
        <v>70</v>
      </c>
      <c r="M1" t="s">
        <v>71</v>
      </c>
      <c r="N1" t="s">
        <v>72</v>
      </c>
      <c r="O1" t="s">
        <v>73</v>
      </c>
      <c r="P1" t="s">
        <v>74</v>
      </c>
      <c r="Q1" t="s">
        <v>75</v>
      </c>
      <c r="R1" t="s">
        <v>76</v>
      </c>
      <c r="S1" t="s">
        <v>77</v>
      </c>
      <c r="T1" t="s">
        <v>78</v>
      </c>
      <c r="U1" s="1" t="s">
        <v>86</v>
      </c>
      <c r="V1" t="s">
        <v>81</v>
      </c>
      <c r="W1" t="s">
        <v>79</v>
      </c>
      <c r="X1" t="s">
        <v>80</v>
      </c>
      <c r="Y1" s="1" t="s">
        <v>87</v>
      </c>
      <c r="Z1" t="s">
        <v>82</v>
      </c>
      <c r="AA1" s="1" t="s">
        <v>88</v>
      </c>
      <c r="AB1" t="s">
        <v>83</v>
      </c>
      <c r="AC1" t="s">
        <v>84</v>
      </c>
      <c r="AD1" t="s">
        <v>90</v>
      </c>
      <c r="AE1" s="1" t="s">
        <v>89</v>
      </c>
      <c r="AF1" s="1" t="s">
        <v>85</v>
      </c>
    </row>
    <row r="2" spans="1:32" x14ac:dyDescent="0.3">
      <c r="A2" t="s">
        <v>57</v>
      </c>
      <c r="B2">
        <v>2</v>
      </c>
      <c r="C2" t="str">
        <f t="shared" ref="C2:C61" si="0">IF(B2=1, "Control", "Intervention")</f>
        <v>Intervention</v>
      </c>
      <c r="D2">
        <v>2</v>
      </c>
      <c r="E2">
        <v>158.5</v>
      </c>
      <c r="F2">
        <v>70</v>
      </c>
      <c r="G2">
        <v>79</v>
      </c>
      <c r="H2" s="3"/>
      <c r="I2" s="3"/>
      <c r="J2" s="3"/>
      <c r="K2" s="3"/>
      <c r="L2" s="3"/>
      <c r="M2" s="3"/>
      <c r="N2" s="3"/>
      <c r="O2" s="3"/>
      <c r="P2" s="3"/>
      <c r="Q2" s="3"/>
      <c r="R2">
        <v>11.1</v>
      </c>
      <c r="S2">
        <v>11.2</v>
      </c>
      <c r="T2">
        <v>13.1</v>
      </c>
      <c r="U2" s="3">
        <f>AVERAGE(R2:T2)</f>
        <v>11.799999999999999</v>
      </c>
      <c r="V2">
        <v>10</v>
      </c>
      <c r="W2">
        <v>10</v>
      </c>
      <c r="X2">
        <v>3.8</v>
      </c>
      <c r="Y2" s="2">
        <f>IF(X2=10,4,(IF(AND(X2&lt;10,X2&gt;2),3,(IF(W2=10,2,IF(V2=10,1,0))))))</f>
        <v>3</v>
      </c>
      <c r="Z2">
        <v>0</v>
      </c>
      <c r="AA2" s="2">
        <f>IF(Z2&gt;16.7,1,(IF(AND(Z2&lt;=16.6, Z2&gt;=13.7),2,(IF(AND(Z2&lt;=13.6, Z2&gt;=11.2),3,(IF(AND(Z2&lt;=11.1, Z2&gt;0),4,0)))))))</f>
        <v>0</v>
      </c>
      <c r="AB2">
        <v>4.0999999999999996</v>
      </c>
      <c r="AC2">
        <v>4</v>
      </c>
      <c r="AD2" s="3">
        <f>MIN(AB2:AC2)</f>
        <v>4</v>
      </c>
      <c r="AE2" s="2">
        <f>IF(AD2&gt;=5.7,1,(IF(AND(AD2&lt;=5.6,AD2&gt;=4.1),2,(IF(AND(AD2&lt;=4,AD2&gt;=3.2),3,(IF(AD2&lt;=3.1,4,)))))))</f>
        <v>3</v>
      </c>
      <c r="AF2" s="2">
        <f t="shared" ref="AF2:AF61" si="1">SUM(Y2,AA2,AE2)</f>
        <v>6</v>
      </c>
    </row>
    <row r="3" spans="1:32" x14ac:dyDescent="0.3">
      <c r="A3" t="s">
        <v>20</v>
      </c>
      <c r="B3">
        <v>2</v>
      </c>
      <c r="C3" t="str">
        <f t="shared" si="0"/>
        <v>Intervention</v>
      </c>
      <c r="D3">
        <v>2</v>
      </c>
      <c r="E3">
        <v>158.1</v>
      </c>
      <c r="F3">
        <v>63.2</v>
      </c>
      <c r="G3">
        <v>79</v>
      </c>
      <c r="H3">
        <v>40.200000000000003</v>
      </c>
      <c r="I3">
        <v>25.4</v>
      </c>
      <c r="J3">
        <v>59.8</v>
      </c>
      <c r="K3">
        <v>37.799999999999997</v>
      </c>
      <c r="L3">
        <v>5.0999999999999996</v>
      </c>
      <c r="M3">
        <v>25.3</v>
      </c>
      <c r="N3">
        <v>51.7</v>
      </c>
      <c r="O3">
        <v>32.700000000000003</v>
      </c>
      <c r="P3">
        <v>1263</v>
      </c>
      <c r="Q3">
        <v>20</v>
      </c>
      <c r="R3">
        <v>20.399999999999999</v>
      </c>
      <c r="S3">
        <v>19.899999999999999</v>
      </c>
      <c r="T3">
        <v>22.7</v>
      </c>
      <c r="U3" s="3">
        <f t="shared" ref="U3:U61" si="2">AVERAGE(R3:T3)</f>
        <v>21</v>
      </c>
      <c r="V3">
        <v>10</v>
      </c>
      <c r="W3">
        <v>10</v>
      </c>
      <c r="X3">
        <v>10</v>
      </c>
      <c r="Y3" s="2">
        <f t="shared" ref="Y3:Y19" si="3">IF(X3=10,4,(IF(AND(X3&lt;10,X3&gt;2),3,(IF(W3=10,2,IF(V3=10,1,0))))))</f>
        <v>4</v>
      </c>
      <c r="Z3">
        <v>15.1</v>
      </c>
      <c r="AA3" s="2">
        <f>IF(Z3&gt;16.7,1,(IF(AND(Z3&lt;=16.6, Z3&gt;=13.7),2,(IF(AND(Z3&lt;=13.6, Z3&gt;=11.2),3,(IF(AND(Z3&lt;=11.1, Z3&gt;0),4,0)))))))</f>
        <v>2</v>
      </c>
      <c r="AB3">
        <v>3.3</v>
      </c>
      <c r="AC3">
        <v>3.3</v>
      </c>
      <c r="AD3" s="3">
        <f t="shared" ref="AD3:AD61" si="4">MIN(AB3:AC3)</f>
        <v>3.3</v>
      </c>
      <c r="AE3" s="2">
        <f t="shared" ref="AE3:AE61" si="5">IF(AD3&gt;=5.7,1,(IF(AND(AD3&lt;=5.6,AD3&gt;=4.1),2,(IF(AND(AD3&lt;=4,AD3&gt;=3.2),3,(IF(AD3&lt;=3.1,4,)))))))</f>
        <v>3</v>
      </c>
      <c r="AF3" s="2">
        <f t="shared" si="1"/>
        <v>9</v>
      </c>
    </row>
    <row r="4" spans="1:32" x14ac:dyDescent="0.3">
      <c r="A4" t="s">
        <v>21</v>
      </c>
      <c r="B4">
        <v>2</v>
      </c>
      <c r="C4" t="str">
        <f t="shared" si="0"/>
        <v>Intervention</v>
      </c>
      <c r="D4">
        <v>2</v>
      </c>
      <c r="E4">
        <v>169.9</v>
      </c>
      <c r="F4">
        <v>91.6</v>
      </c>
      <c r="G4">
        <v>69</v>
      </c>
      <c r="H4">
        <v>27.7</v>
      </c>
      <c r="I4">
        <v>25.4</v>
      </c>
      <c r="J4">
        <v>72.3</v>
      </c>
      <c r="K4">
        <v>66.2</v>
      </c>
      <c r="L4">
        <v>14.4</v>
      </c>
      <c r="M4">
        <v>31.7</v>
      </c>
      <c r="N4">
        <v>56.5</v>
      </c>
      <c r="O4">
        <v>51.8</v>
      </c>
      <c r="P4">
        <v>1920</v>
      </c>
      <c r="Q4">
        <v>21</v>
      </c>
      <c r="R4">
        <v>38.9</v>
      </c>
      <c r="S4">
        <v>39.700000000000003</v>
      </c>
      <c r="T4">
        <v>40</v>
      </c>
      <c r="U4" s="3">
        <f t="shared" si="2"/>
        <v>39.533333333333331</v>
      </c>
      <c r="V4">
        <v>10</v>
      </c>
      <c r="W4">
        <v>10</v>
      </c>
      <c r="X4">
        <v>10</v>
      </c>
      <c r="Y4" s="2">
        <f t="shared" si="3"/>
        <v>4</v>
      </c>
      <c r="Z4">
        <v>12.3</v>
      </c>
      <c r="AA4" s="2">
        <f t="shared" ref="AA4:AA61" si="6">IF(Z4&gt;16.7,1,(IF(AND(Z4&lt;=16.6, Z4&gt;=13.7),2,(IF(AND(Z4&lt;=13.6, Z4&gt;=11.2),3,(IF(AND(Z4&lt;=11.1, Z4&gt;0),4,0)))))))</f>
        <v>3</v>
      </c>
      <c r="AB4">
        <v>4.3</v>
      </c>
      <c r="AC4">
        <v>5.0999999999999996</v>
      </c>
      <c r="AD4" s="3">
        <f t="shared" si="4"/>
        <v>4.3</v>
      </c>
      <c r="AE4" s="2">
        <f t="shared" si="5"/>
        <v>2</v>
      </c>
      <c r="AF4" s="2">
        <f t="shared" si="1"/>
        <v>9</v>
      </c>
    </row>
    <row r="5" spans="1:32" x14ac:dyDescent="0.3">
      <c r="A5" t="s">
        <v>11</v>
      </c>
      <c r="B5">
        <v>2</v>
      </c>
      <c r="C5" t="str">
        <f t="shared" si="0"/>
        <v>Intervention</v>
      </c>
      <c r="D5">
        <v>2</v>
      </c>
      <c r="E5">
        <v>174.2</v>
      </c>
      <c r="F5">
        <v>80.7</v>
      </c>
      <c r="G5">
        <v>74</v>
      </c>
      <c r="H5">
        <v>23</v>
      </c>
      <c r="I5">
        <v>18.5</v>
      </c>
      <c r="J5">
        <v>77</v>
      </c>
      <c r="K5">
        <v>62.2</v>
      </c>
      <c r="L5">
        <v>12.4</v>
      </c>
      <c r="M5">
        <v>26.7</v>
      </c>
      <c r="N5">
        <v>61.6</v>
      </c>
      <c r="O5">
        <v>49.7</v>
      </c>
      <c r="P5">
        <v>1818</v>
      </c>
      <c r="Q5">
        <v>22.5</v>
      </c>
      <c r="R5">
        <v>32.6</v>
      </c>
      <c r="S5">
        <v>35.299999999999997</v>
      </c>
      <c r="T5">
        <v>36.6</v>
      </c>
      <c r="U5" s="3">
        <f t="shared" si="2"/>
        <v>34.833333333333336</v>
      </c>
      <c r="V5">
        <v>10</v>
      </c>
      <c r="W5">
        <v>10</v>
      </c>
      <c r="X5">
        <v>10</v>
      </c>
      <c r="Y5" s="2">
        <f t="shared" si="3"/>
        <v>4</v>
      </c>
      <c r="Z5">
        <v>14.4</v>
      </c>
      <c r="AA5" s="2">
        <f t="shared" si="6"/>
        <v>2</v>
      </c>
      <c r="AB5">
        <v>2.2999999999999998</v>
      </c>
      <c r="AC5">
        <v>2.1</v>
      </c>
      <c r="AD5" s="3">
        <f t="shared" si="4"/>
        <v>2.1</v>
      </c>
      <c r="AE5" s="2">
        <f t="shared" si="5"/>
        <v>4</v>
      </c>
      <c r="AF5" s="2">
        <f t="shared" si="1"/>
        <v>10</v>
      </c>
    </row>
    <row r="6" spans="1:32" x14ac:dyDescent="0.3">
      <c r="A6" t="s">
        <v>46</v>
      </c>
      <c r="B6">
        <v>2</v>
      </c>
      <c r="C6" t="str">
        <f t="shared" si="0"/>
        <v>Intervention</v>
      </c>
      <c r="D6">
        <v>2</v>
      </c>
      <c r="E6">
        <v>147.5</v>
      </c>
      <c r="F6">
        <v>57</v>
      </c>
      <c r="G6">
        <v>87</v>
      </c>
      <c r="H6">
        <v>49.9</v>
      </c>
      <c r="I6">
        <v>28.4</v>
      </c>
      <c r="J6">
        <v>50.1</v>
      </c>
      <c r="K6">
        <v>28.6</v>
      </c>
      <c r="L6">
        <v>0.7</v>
      </c>
      <c r="M6">
        <v>26</v>
      </c>
      <c r="N6">
        <v>48.8</v>
      </c>
      <c r="O6">
        <v>27.8</v>
      </c>
      <c r="P6">
        <v>1061</v>
      </c>
      <c r="Q6">
        <v>18.600000000000001</v>
      </c>
      <c r="R6">
        <v>18.5</v>
      </c>
      <c r="S6">
        <v>16.5</v>
      </c>
      <c r="T6">
        <v>19.3</v>
      </c>
      <c r="U6" s="3">
        <f t="shared" si="2"/>
        <v>18.099999999999998</v>
      </c>
      <c r="V6">
        <v>10</v>
      </c>
      <c r="W6">
        <v>10</v>
      </c>
      <c r="X6">
        <v>1.5</v>
      </c>
      <c r="Y6" s="2">
        <f t="shared" si="3"/>
        <v>2</v>
      </c>
      <c r="Z6">
        <v>10.7</v>
      </c>
      <c r="AA6" s="2">
        <f t="shared" si="6"/>
        <v>4</v>
      </c>
      <c r="AB6">
        <v>6.1</v>
      </c>
      <c r="AC6">
        <v>6.5</v>
      </c>
      <c r="AD6" s="3">
        <f t="shared" si="4"/>
        <v>6.1</v>
      </c>
      <c r="AE6" s="2">
        <f t="shared" si="5"/>
        <v>1</v>
      </c>
      <c r="AF6" s="2">
        <f t="shared" si="1"/>
        <v>7</v>
      </c>
    </row>
    <row r="7" spans="1:32" x14ac:dyDescent="0.3">
      <c r="A7" t="s">
        <v>42</v>
      </c>
      <c r="B7">
        <v>2</v>
      </c>
      <c r="C7" t="str">
        <f t="shared" si="0"/>
        <v>Intervention</v>
      </c>
      <c r="D7">
        <v>2</v>
      </c>
      <c r="E7">
        <v>161.5</v>
      </c>
      <c r="F7">
        <v>73.400000000000006</v>
      </c>
      <c r="G7">
        <v>71</v>
      </c>
      <c r="H7">
        <v>38.700000000000003</v>
      </c>
      <c r="I7">
        <v>28.4</v>
      </c>
      <c r="J7">
        <v>61.3</v>
      </c>
      <c r="K7">
        <v>45</v>
      </c>
      <c r="L7">
        <v>8.4</v>
      </c>
      <c r="M7">
        <v>28</v>
      </c>
      <c r="N7">
        <v>49.8</v>
      </c>
      <c r="O7">
        <v>36.5</v>
      </c>
      <c r="P7">
        <v>1421</v>
      </c>
      <c r="Q7">
        <v>19.399999999999999</v>
      </c>
      <c r="R7">
        <v>26.1</v>
      </c>
      <c r="S7">
        <v>28.6</v>
      </c>
      <c r="T7">
        <v>30.5</v>
      </c>
      <c r="U7" s="3">
        <f t="shared" si="2"/>
        <v>28.400000000000002</v>
      </c>
      <c r="V7">
        <v>10</v>
      </c>
      <c r="W7">
        <v>10</v>
      </c>
      <c r="X7">
        <v>10</v>
      </c>
      <c r="Y7" s="2">
        <f t="shared" si="3"/>
        <v>4</v>
      </c>
      <c r="Z7">
        <v>15.2</v>
      </c>
      <c r="AA7" s="2">
        <f t="shared" si="6"/>
        <v>2</v>
      </c>
      <c r="AB7">
        <v>3</v>
      </c>
      <c r="AC7">
        <v>2.6</v>
      </c>
      <c r="AD7" s="3">
        <f t="shared" si="4"/>
        <v>2.6</v>
      </c>
      <c r="AE7" s="2">
        <f t="shared" si="5"/>
        <v>4</v>
      </c>
      <c r="AF7" s="2">
        <f t="shared" si="1"/>
        <v>10</v>
      </c>
    </row>
    <row r="8" spans="1:32" x14ac:dyDescent="0.3">
      <c r="A8" t="s">
        <v>53</v>
      </c>
      <c r="B8">
        <v>1</v>
      </c>
      <c r="C8" t="str">
        <f t="shared" si="0"/>
        <v>Control</v>
      </c>
      <c r="D8">
        <v>2</v>
      </c>
      <c r="E8">
        <v>181</v>
      </c>
      <c r="F8">
        <v>87.1</v>
      </c>
      <c r="G8">
        <v>75</v>
      </c>
      <c r="H8">
        <v>25.7</v>
      </c>
      <c r="I8">
        <v>22.4</v>
      </c>
      <c r="J8">
        <v>74.3</v>
      </c>
      <c r="K8">
        <v>64.7</v>
      </c>
      <c r="L8">
        <v>14.7</v>
      </c>
      <c r="M8">
        <v>26.6</v>
      </c>
      <c r="N8">
        <v>57.4</v>
      </c>
      <c r="O8">
        <v>50</v>
      </c>
      <c r="P8">
        <v>1882</v>
      </c>
      <c r="Q8">
        <v>21.6</v>
      </c>
      <c r="R8">
        <v>19.399999999999999</v>
      </c>
      <c r="S8">
        <v>24.8</v>
      </c>
      <c r="T8">
        <v>19.8</v>
      </c>
      <c r="U8" s="3">
        <f t="shared" si="2"/>
        <v>21.333333333333332</v>
      </c>
      <c r="V8">
        <v>10</v>
      </c>
      <c r="W8">
        <v>10</v>
      </c>
      <c r="X8">
        <v>10</v>
      </c>
      <c r="Y8" s="2">
        <f t="shared" si="3"/>
        <v>4</v>
      </c>
      <c r="Z8">
        <v>16.899999999999999</v>
      </c>
      <c r="AA8" s="2">
        <f t="shared" si="6"/>
        <v>1</v>
      </c>
      <c r="AB8">
        <v>4.5999999999999996</v>
      </c>
      <c r="AC8">
        <v>3.6</v>
      </c>
      <c r="AD8" s="3">
        <f t="shared" si="4"/>
        <v>3.6</v>
      </c>
      <c r="AE8" s="2">
        <f t="shared" si="5"/>
        <v>3</v>
      </c>
      <c r="AF8" s="2">
        <f t="shared" si="1"/>
        <v>8</v>
      </c>
    </row>
    <row r="9" spans="1:32" x14ac:dyDescent="0.3">
      <c r="A9" t="s">
        <v>39</v>
      </c>
      <c r="B9">
        <v>2</v>
      </c>
      <c r="C9" t="str">
        <f t="shared" si="0"/>
        <v>Intervention</v>
      </c>
      <c r="D9">
        <v>2</v>
      </c>
      <c r="E9">
        <v>152</v>
      </c>
      <c r="F9">
        <v>96.4</v>
      </c>
      <c r="G9">
        <v>66</v>
      </c>
      <c r="H9">
        <v>54.7</v>
      </c>
      <c r="I9">
        <v>52.8</v>
      </c>
      <c r="J9">
        <v>45.3</v>
      </c>
      <c r="K9">
        <v>43.6</v>
      </c>
      <c r="L9">
        <v>7.2</v>
      </c>
      <c r="M9">
        <v>41.7</v>
      </c>
      <c r="N9">
        <v>37.799999999999997</v>
      </c>
      <c r="O9">
        <v>36.5</v>
      </c>
      <c r="P9">
        <v>1392</v>
      </c>
      <c r="Q9">
        <v>14.4</v>
      </c>
      <c r="R9">
        <v>22</v>
      </c>
      <c r="S9">
        <v>22.8</v>
      </c>
      <c r="T9">
        <v>22.9</v>
      </c>
      <c r="U9" s="3">
        <f t="shared" si="2"/>
        <v>22.566666666666663</v>
      </c>
      <c r="V9">
        <v>10</v>
      </c>
      <c r="W9">
        <v>10</v>
      </c>
      <c r="X9">
        <v>1.9</v>
      </c>
      <c r="Y9" s="2">
        <f t="shared" si="3"/>
        <v>2</v>
      </c>
      <c r="Z9">
        <v>13.6</v>
      </c>
      <c r="AA9" s="2">
        <f t="shared" si="6"/>
        <v>3</v>
      </c>
      <c r="AB9">
        <v>3.6</v>
      </c>
      <c r="AC9">
        <v>3.2</v>
      </c>
      <c r="AD9" s="3">
        <f t="shared" si="4"/>
        <v>3.2</v>
      </c>
      <c r="AE9" s="2">
        <f t="shared" si="5"/>
        <v>3</v>
      </c>
      <c r="AF9" s="2">
        <f t="shared" si="1"/>
        <v>8</v>
      </c>
    </row>
    <row r="10" spans="1:32" x14ac:dyDescent="0.3">
      <c r="A10" t="s">
        <v>58</v>
      </c>
      <c r="B10">
        <v>1</v>
      </c>
      <c r="C10" t="str">
        <f t="shared" si="0"/>
        <v>Control</v>
      </c>
      <c r="D10">
        <v>2</v>
      </c>
      <c r="E10">
        <v>173.1</v>
      </c>
      <c r="F10">
        <v>88.8</v>
      </c>
      <c r="G10">
        <v>65</v>
      </c>
      <c r="H10">
        <v>43.1</v>
      </c>
      <c r="I10">
        <v>38.200000000000003</v>
      </c>
      <c r="J10">
        <v>56.9</v>
      </c>
      <c r="K10">
        <v>50.6</v>
      </c>
      <c r="L10">
        <v>12.7</v>
      </c>
      <c r="M10">
        <v>29.7</v>
      </c>
      <c r="N10">
        <v>42.7</v>
      </c>
      <c r="O10">
        <v>37.9</v>
      </c>
      <c r="P10">
        <v>1544</v>
      </c>
      <c r="Q10">
        <v>17.399999999999999</v>
      </c>
      <c r="R10">
        <v>31.2</v>
      </c>
      <c r="S10">
        <v>34.1</v>
      </c>
      <c r="T10">
        <v>33.1</v>
      </c>
      <c r="U10" s="3">
        <f t="shared" si="2"/>
        <v>32.800000000000004</v>
      </c>
      <c r="V10">
        <v>10</v>
      </c>
      <c r="W10">
        <v>10</v>
      </c>
      <c r="X10">
        <v>10</v>
      </c>
      <c r="Y10" s="2">
        <f t="shared" si="3"/>
        <v>4</v>
      </c>
      <c r="Z10">
        <v>11.4</v>
      </c>
      <c r="AA10" s="2">
        <f t="shared" si="6"/>
        <v>3</v>
      </c>
      <c r="AB10">
        <v>2.4</v>
      </c>
      <c r="AC10">
        <v>2</v>
      </c>
      <c r="AD10" s="3">
        <f t="shared" si="4"/>
        <v>2</v>
      </c>
      <c r="AE10" s="2">
        <f t="shared" si="5"/>
        <v>4</v>
      </c>
      <c r="AF10" s="2">
        <f t="shared" si="1"/>
        <v>11</v>
      </c>
    </row>
    <row r="11" spans="1:32" x14ac:dyDescent="0.3">
      <c r="A11" t="s">
        <v>37</v>
      </c>
      <c r="B11">
        <v>2</v>
      </c>
      <c r="C11" t="str">
        <f t="shared" si="0"/>
        <v>Intervention</v>
      </c>
      <c r="D11">
        <v>2</v>
      </c>
      <c r="E11">
        <v>159.5</v>
      </c>
      <c r="F11">
        <v>76.400000000000006</v>
      </c>
      <c r="G11">
        <v>69</v>
      </c>
      <c r="H11">
        <v>41.2</v>
      </c>
      <c r="I11">
        <v>31.5</v>
      </c>
      <c r="J11">
        <v>58.8</v>
      </c>
      <c r="K11">
        <v>44.9</v>
      </c>
      <c r="L11">
        <v>8.5</v>
      </c>
      <c r="M11">
        <v>29.8</v>
      </c>
      <c r="N11">
        <v>47.7</v>
      </c>
      <c r="O11">
        <v>36.5</v>
      </c>
      <c r="P11">
        <v>2131</v>
      </c>
      <c r="Q11">
        <v>18.600000000000001</v>
      </c>
      <c r="R11">
        <v>23.2</v>
      </c>
      <c r="S11">
        <v>25.8</v>
      </c>
      <c r="T11">
        <v>28.7</v>
      </c>
      <c r="U11" s="3">
        <f t="shared" si="2"/>
        <v>25.900000000000002</v>
      </c>
      <c r="V11">
        <v>10</v>
      </c>
      <c r="W11">
        <v>10</v>
      </c>
      <c r="X11">
        <v>10</v>
      </c>
      <c r="Y11" s="2">
        <f t="shared" si="3"/>
        <v>4</v>
      </c>
      <c r="Z11">
        <v>16.5</v>
      </c>
      <c r="AA11" s="2">
        <f t="shared" si="6"/>
        <v>2</v>
      </c>
      <c r="AB11">
        <v>3.4</v>
      </c>
      <c r="AC11">
        <v>3</v>
      </c>
      <c r="AD11" s="3">
        <f t="shared" si="4"/>
        <v>3</v>
      </c>
      <c r="AE11" s="2">
        <f t="shared" si="5"/>
        <v>4</v>
      </c>
      <c r="AF11" s="2">
        <f t="shared" si="1"/>
        <v>10</v>
      </c>
    </row>
    <row r="12" spans="1:32" x14ac:dyDescent="0.3">
      <c r="A12" t="s">
        <v>15</v>
      </c>
      <c r="B12">
        <v>2</v>
      </c>
      <c r="C12" t="str">
        <f t="shared" si="0"/>
        <v>Intervention</v>
      </c>
      <c r="D12">
        <v>2</v>
      </c>
      <c r="E12">
        <v>166.9</v>
      </c>
      <c r="F12">
        <v>98</v>
      </c>
      <c r="G12">
        <v>73</v>
      </c>
      <c r="H12">
        <v>48.5</v>
      </c>
      <c r="I12">
        <v>47.6</v>
      </c>
      <c r="J12">
        <v>51.5</v>
      </c>
      <c r="K12">
        <v>50.4</v>
      </c>
      <c r="L12">
        <v>10.4</v>
      </c>
      <c r="M12">
        <v>35.1</v>
      </c>
      <c r="N12">
        <v>40.9</v>
      </c>
      <c r="O12">
        <v>40.1</v>
      </c>
      <c r="P12">
        <v>1541</v>
      </c>
      <c r="Q12">
        <v>15.7</v>
      </c>
      <c r="R12">
        <v>18.600000000000001</v>
      </c>
      <c r="S12">
        <v>19.2</v>
      </c>
      <c r="T12">
        <v>18.600000000000001</v>
      </c>
      <c r="U12" s="3">
        <f t="shared" si="2"/>
        <v>18.8</v>
      </c>
      <c r="V12">
        <v>10</v>
      </c>
      <c r="W12">
        <v>3.5</v>
      </c>
      <c r="X12">
        <v>0</v>
      </c>
      <c r="Y12" s="2">
        <f t="shared" si="3"/>
        <v>1</v>
      </c>
      <c r="Z12">
        <v>21.9</v>
      </c>
      <c r="AA12" s="2">
        <f t="shared" si="6"/>
        <v>1</v>
      </c>
      <c r="AB12">
        <v>4.7</v>
      </c>
      <c r="AC12">
        <v>4.3</v>
      </c>
      <c r="AD12" s="3">
        <f t="shared" si="4"/>
        <v>4.3</v>
      </c>
      <c r="AE12" s="2">
        <f t="shared" si="5"/>
        <v>2</v>
      </c>
      <c r="AF12" s="2">
        <f t="shared" si="1"/>
        <v>4</v>
      </c>
    </row>
    <row r="13" spans="1:32" x14ac:dyDescent="0.3">
      <c r="A13" t="s">
        <v>17</v>
      </c>
      <c r="B13">
        <v>1</v>
      </c>
      <c r="C13" t="str">
        <f t="shared" si="0"/>
        <v>Control</v>
      </c>
      <c r="D13">
        <v>2</v>
      </c>
      <c r="E13">
        <v>175.7</v>
      </c>
      <c r="F13">
        <v>71.2</v>
      </c>
      <c r="G13">
        <v>83</v>
      </c>
      <c r="H13">
        <v>31.4</v>
      </c>
      <c r="I13">
        <v>22.3</v>
      </c>
      <c r="J13">
        <v>68.599999999999994</v>
      </c>
      <c r="K13">
        <v>48.9</v>
      </c>
      <c r="L13">
        <v>9.6</v>
      </c>
      <c r="M13">
        <v>23</v>
      </c>
      <c r="N13">
        <v>55.2</v>
      </c>
      <c r="O13">
        <v>39.299999999999997</v>
      </c>
      <c r="P13">
        <v>1481</v>
      </c>
      <c r="Q13">
        <v>20.8</v>
      </c>
      <c r="R13">
        <v>34.1</v>
      </c>
      <c r="S13">
        <v>34</v>
      </c>
      <c r="T13">
        <v>33.299999999999997</v>
      </c>
      <c r="U13" s="3">
        <f t="shared" si="2"/>
        <v>33.799999999999997</v>
      </c>
      <c r="V13">
        <v>10</v>
      </c>
      <c r="W13">
        <v>10</v>
      </c>
      <c r="X13">
        <v>4.0999999999999996</v>
      </c>
      <c r="Y13" s="2">
        <f t="shared" si="3"/>
        <v>3</v>
      </c>
      <c r="Z13">
        <v>0</v>
      </c>
      <c r="AA13" s="2">
        <f t="shared" si="6"/>
        <v>0</v>
      </c>
      <c r="AB13">
        <v>8.1</v>
      </c>
      <c r="AC13">
        <v>6.7</v>
      </c>
      <c r="AD13" s="3">
        <f t="shared" si="4"/>
        <v>6.7</v>
      </c>
      <c r="AE13" s="2">
        <f t="shared" si="5"/>
        <v>1</v>
      </c>
      <c r="AF13" s="2">
        <f t="shared" si="1"/>
        <v>4</v>
      </c>
    </row>
    <row r="14" spans="1:32" x14ac:dyDescent="0.3">
      <c r="A14" t="s">
        <v>29</v>
      </c>
      <c r="B14">
        <v>1</v>
      </c>
      <c r="C14" t="str">
        <f t="shared" si="0"/>
        <v>Control</v>
      </c>
      <c r="D14">
        <v>2</v>
      </c>
      <c r="E14">
        <v>154.6</v>
      </c>
      <c r="F14">
        <v>83</v>
      </c>
      <c r="G14">
        <v>66</v>
      </c>
      <c r="H14">
        <v>47.2</v>
      </c>
      <c r="I14">
        <v>39.200000000000003</v>
      </c>
      <c r="J14">
        <v>52.8</v>
      </c>
      <c r="K14">
        <v>43.8</v>
      </c>
      <c r="L14">
        <v>7.9</v>
      </c>
      <c r="M14">
        <v>34.5</v>
      </c>
      <c r="N14">
        <v>43.2</v>
      </c>
      <c r="O14">
        <v>35.9</v>
      </c>
      <c r="P14">
        <v>1396</v>
      </c>
      <c r="Q14">
        <v>16.8</v>
      </c>
      <c r="R14">
        <v>13.5</v>
      </c>
      <c r="S14">
        <v>14.3</v>
      </c>
      <c r="T14">
        <v>20</v>
      </c>
      <c r="U14" s="3">
        <f t="shared" si="2"/>
        <v>15.933333333333332</v>
      </c>
      <c r="V14">
        <v>10</v>
      </c>
      <c r="W14">
        <v>10</v>
      </c>
      <c r="X14">
        <v>10</v>
      </c>
      <c r="Y14" s="2">
        <f t="shared" si="3"/>
        <v>4</v>
      </c>
      <c r="Z14">
        <v>9.1999999999999993</v>
      </c>
      <c r="AA14" s="2">
        <f t="shared" si="6"/>
        <v>4</v>
      </c>
      <c r="AB14">
        <v>1.9</v>
      </c>
      <c r="AC14">
        <v>2.1</v>
      </c>
      <c r="AD14" s="3">
        <f t="shared" si="4"/>
        <v>1.9</v>
      </c>
      <c r="AE14" s="2">
        <f t="shared" si="5"/>
        <v>4</v>
      </c>
      <c r="AF14" s="2">
        <f t="shared" si="1"/>
        <v>12</v>
      </c>
    </row>
    <row r="15" spans="1:32" x14ac:dyDescent="0.3">
      <c r="A15" t="s">
        <v>55</v>
      </c>
      <c r="B15">
        <v>1</v>
      </c>
      <c r="C15" t="str">
        <f t="shared" si="0"/>
        <v>Control</v>
      </c>
      <c r="D15">
        <v>2</v>
      </c>
      <c r="E15">
        <v>154.1</v>
      </c>
      <c r="F15">
        <v>81.8</v>
      </c>
      <c r="G15">
        <v>66</v>
      </c>
      <c r="H15">
        <v>47.2</v>
      </c>
      <c r="I15">
        <v>38.6</v>
      </c>
      <c r="J15">
        <v>52.8</v>
      </c>
      <c r="K15">
        <v>43.2</v>
      </c>
      <c r="L15">
        <v>7.6</v>
      </c>
      <c r="M15">
        <v>34.5</v>
      </c>
      <c r="N15">
        <v>43.5</v>
      </c>
      <c r="O15">
        <v>35.6</v>
      </c>
      <c r="P15">
        <v>1383</v>
      </c>
      <c r="Q15">
        <v>16.899999999999999</v>
      </c>
      <c r="R15">
        <v>24.6</v>
      </c>
      <c r="S15">
        <v>25.4</v>
      </c>
      <c r="T15">
        <v>27.4</v>
      </c>
      <c r="U15" s="3">
        <f t="shared" si="2"/>
        <v>25.8</v>
      </c>
      <c r="V15">
        <v>10</v>
      </c>
      <c r="W15">
        <v>10</v>
      </c>
      <c r="X15">
        <v>10</v>
      </c>
      <c r="Y15" s="2">
        <f t="shared" si="3"/>
        <v>4</v>
      </c>
      <c r="Z15">
        <v>9.9</v>
      </c>
      <c r="AA15" s="2">
        <f t="shared" si="6"/>
        <v>4</v>
      </c>
      <c r="AB15">
        <v>2.2000000000000002</v>
      </c>
      <c r="AC15">
        <v>2.6</v>
      </c>
      <c r="AD15" s="3">
        <f t="shared" si="4"/>
        <v>2.2000000000000002</v>
      </c>
      <c r="AE15" s="2">
        <f t="shared" si="5"/>
        <v>4</v>
      </c>
      <c r="AF15" s="2">
        <f t="shared" si="1"/>
        <v>12</v>
      </c>
    </row>
    <row r="16" spans="1:32" x14ac:dyDescent="0.3">
      <c r="A16" t="s">
        <v>50</v>
      </c>
      <c r="B16">
        <v>1</v>
      </c>
      <c r="C16" t="str">
        <f t="shared" si="0"/>
        <v>Control</v>
      </c>
      <c r="D16">
        <v>2</v>
      </c>
      <c r="U16" s="3"/>
      <c r="Y16" s="2">
        <f>IF(X16=10,4,(IF(AND(X16&lt;10,X16&gt;2),3,(IF(W16=10,2,IF(V16=10,1,0))))))</f>
        <v>0</v>
      </c>
      <c r="AA16" s="2"/>
      <c r="AD16" s="3"/>
      <c r="AE16" s="2"/>
      <c r="AF16" s="2"/>
    </row>
    <row r="17" spans="1:32" x14ac:dyDescent="0.3">
      <c r="A17" t="s">
        <v>43</v>
      </c>
      <c r="B17">
        <v>2</v>
      </c>
      <c r="C17" t="str">
        <f t="shared" si="0"/>
        <v>Intervention</v>
      </c>
      <c r="D17">
        <v>2</v>
      </c>
      <c r="U17" s="3"/>
      <c r="Y17" s="2">
        <f t="shared" si="3"/>
        <v>0</v>
      </c>
      <c r="AA17" s="2"/>
      <c r="AD17" s="3"/>
      <c r="AE17" s="2"/>
      <c r="AF17" s="2"/>
    </row>
    <row r="18" spans="1:32" x14ac:dyDescent="0.3">
      <c r="A18" t="s">
        <v>45</v>
      </c>
      <c r="B18">
        <v>1</v>
      </c>
      <c r="C18" t="str">
        <f t="shared" si="0"/>
        <v>Control</v>
      </c>
      <c r="D18">
        <v>2</v>
      </c>
      <c r="E18">
        <v>157</v>
      </c>
      <c r="F18">
        <v>84.5</v>
      </c>
      <c r="G18">
        <v>71</v>
      </c>
      <c r="H18">
        <v>49.6</v>
      </c>
      <c r="I18">
        <v>41.9</v>
      </c>
      <c r="J18">
        <v>50.4</v>
      </c>
      <c r="K18">
        <v>42.6</v>
      </c>
      <c r="L18">
        <v>7.6</v>
      </c>
      <c r="M18">
        <v>34.299999999999997</v>
      </c>
      <c r="N18">
        <v>41.4</v>
      </c>
      <c r="O18">
        <v>35</v>
      </c>
      <c r="P18">
        <v>1369</v>
      </c>
      <c r="Q18">
        <v>16.2</v>
      </c>
      <c r="R18">
        <v>23.5</v>
      </c>
      <c r="S18">
        <v>26.5</v>
      </c>
      <c r="T18">
        <v>25.7</v>
      </c>
      <c r="U18" s="3">
        <f t="shared" si="2"/>
        <v>25.233333333333334</v>
      </c>
      <c r="V18">
        <v>10</v>
      </c>
      <c r="W18">
        <v>10</v>
      </c>
      <c r="X18">
        <v>10</v>
      </c>
      <c r="Y18" s="2">
        <f>IF(X18=10,4,(IF(AND(X18&lt;10,X18&gt;2),3,(IF(W18=10,2,IF(V18=10,1,0))))))</f>
        <v>4</v>
      </c>
      <c r="Z18">
        <v>12.5</v>
      </c>
      <c r="AA18" s="2">
        <f t="shared" si="6"/>
        <v>3</v>
      </c>
      <c r="AB18">
        <v>3.2</v>
      </c>
      <c r="AC18">
        <v>2.9</v>
      </c>
      <c r="AD18" s="3">
        <f t="shared" si="4"/>
        <v>2.9</v>
      </c>
      <c r="AE18" s="2">
        <f t="shared" si="5"/>
        <v>4</v>
      </c>
      <c r="AF18" s="2">
        <f t="shared" si="1"/>
        <v>11</v>
      </c>
    </row>
    <row r="19" spans="1:32" x14ac:dyDescent="0.3">
      <c r="A19" t="s">
        <v>48</v>
      </c>
      <c r="B19">
        <v>1</v>
      </c>
      <c r="C19" t="str">
        <f t="shared" si="0"/>
        <v>Control</v>
      </c>
      <c r="D19">
        <v>2</v>
      </c>
      <c r="E19">
        <v>154.4</v>
      </c>
      <c r="F19">
        <v>57</v>
      </c>
      <c r="G19">
        <v>77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>
        <v>10</v>
      </c>
      <c r="W19">
        <v>10</v>
      </c>
      <c r="X19">
        <v>10</v>
      </c>
      <c r="Y19" s="2">
        <f t="shared" si="3"/>
        <v>4</v>
      </c>
      <c r="Z19">
        <v>12.2</v>
      </c>
      <c r="AA19" s="2">
        <f t="shared" si="6"/>
        <v>3</v>
      </c>
      <c r="AB19">
        <v>3.2</v>
      </c>
      <c r="AC19">
        <v>3.1</v>
      </c>
      <c r="AD19" s="3">
        <f t="shared" si="4"/>
        <v>3.1</v>
      </c>
      <c r="AE19" s="2">
        <f t="shared" si="5"/>
        <v>4</v>
      </c>
      <c r="AF19" s="2">
        <f t="shared" si="1"/>
        <v>11</v>
      </c>
    </row>
    <row r="20" spans="1:32" x14ac:dyDescent="0.3">
      <c r="A20" t="s">
        <v>27</v>
      </c>
      <c r="B20">
        <v>1</v>
      </c>
      <c r="C20" t="str">
        <f t="shared" si="0"/>
        <v>Control</v>
      </c>
      <c r="D20">
        <v>2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Y20" s="2">
        <f>IF(X20=10,4,(IF(AND(X20&lt;10,X20&gt;2),3,(IF(W20=10,2,IF(V20=10,1,0))))))</f>
        <v>0</v>
      </c>
      <c r="AA20" s="2"/>
      <c r="AD20" s="3"/>
      <c r="AE20" s="2"/>
      <c r="AF20" s="2"/>
    </row>
    <row r="21" spans="1:32" x14ac:dyDescent="0.3">
      <c r="A21" t="s">
        <v>14</v>
      </c>
      <c r="B21">
        <v>1</v>
      </c>
      <c r="C21" t="str">
        <f t="shared" si="0"/>
        <v>Control</v>
      </c>
      <c r="D21">
        <v>2</v>
      </c>
      <c r="E21">
        <v>154.69999999999999</v>
      </c>
      <c r="F21">
        <v>92.8</v>
      </c>
      <c r="G21">
        <v>69</v>
      </c>
      <c r="H21">
        <v>55</v>
      </c>
      <c r="I21">
        <v>51</v>
      </c>
      <c r="J21">
        <v>45</v>
      </c>
      <c r="K21">
        <v>41.8</v>
      </c>
      <c r="L21">
        <v>7.4</v>
      </c>
      <c r="M21">
        <v>38.6</v>
      </c>
      <c r="N21">
        <v>37.1</v>
      </c>
      <c r="O21">
        <v>34.4</v>
      </c>
      <c r="P21">
        <v>1352</v>
      </c>
      <c r="Q21">
        <v>14.6</v>
      </c>
      <c r="R21">
        <v>21.5</v>
      </c>
      <c r="S21">
        <v>25.8</v>
      </c>
      <c r="T21">
        <v>22.8</v>
      </c>
      <c r="U21" s="3">
        <f t="shared" si="2"/>
        <v>23.366666666666664</v>
      </c>
      <c r="V21">
        <v>10</v>
      </c>
      <c r="W21">
        <v>10</v>
      </c>
      <c r="X21">
        <v>10</v>
      </c>
      <c r="Y21" s="2">
        <f>IF(X21=10,4,(IF(AND(X21&lt;10,X21&gt;2),3,(IF(W21=10,2,IF(V21=10,1,0))))))</f>
        <v>4</v>
      </c>
      <c r="Z21">
        <v>21.4</v>
      </c>
      <c r="AA21" s="2">
        <f t="shared" si="6"/>
        <v>1</v>
      </c>
      <c r="AB21">
        <v>3.5</v>
      </c>
      <c r="AC21">
        <v>3.6</v>
      </c>
      <c r="AD21" s="3">
        <f t="shared" si="4"/>
        <v>3.5</v>
      </c>
      <c r="AE21" s="2">
        <f t="shared" si="5"/>
        <v>3</v>
      </c>
      <c r="AF21" s="2">
        <f t="shared" si="1"/>
        <v>8</v>
      </c>
    </row>
    <row r="22" spans="1:32" x14ac:dyDescent="0.3">
      <c r="A22" t="s">
        <v>33</v>
      </c>
      <c r="B22">
        <v>1</v>
      </c>
      <c r="C22" t="str">
        <f t="shared" si="0"/>
        <v>Control</v>
      </c>
      <c r="D22">
        <v>2</v>
      </c>
      <c r="U22" s="3"/>
      <c r="Y22" s="2">
        <f>IF(X22=10,4,(IF(AND(X22&lt;10,X22&gt;2),3,(IF(W22=10,2,IF(V22=10,1,0))))))</f>
        <v>0</v>
      </c>
      <c r="AA22" s="2"/>
      <c r="AD22" s="3"/>
      <c r="AE22" s="2"/>
      <c r="AF22" s="2"/>
    </row>
    <row r="23" spans="1:32" x14ac:dyDescent="0.3">
      <c r="A23" t="s">
        <v>54</v>
      </c>
      <c r="B23">
        <v>1</v>
      </c>
      <c r="C23" t="str">
        <f t="shared" si="0"/>
        <v>Control</v>
      </c>
      <c r="D23">
        <v>2</v>
      </c>
      <c r="U23" s="3"/>
      <c r="Y23" s="2">
        <f t="shared" ref="Y23" si="7">IF(X23=10,4,(IF(AND(X23&lt;10,X23&gt;2),3,(IF(W23=10,2,IF(V23=10,1,0))))))</f>
        <v>0</v>
      </c>
      <c r="AA23" s="2"/>
      <c r="AD23" s="3"/>
      <c r="AE23" s="2"/>
      <c r="AF23" s="2"/>
    </row>
    <row r="24" spans="1:32" x14ac:dyDescent="0.3">
      <c r="A24" t="s">
        <v>59</v>
      </c>
      <c r="B24">
        <v>1</v>
      </c>
      <c r="C24" t="str">
        <f t="shared" si="0"/>
        <v>Control</v>
      </c>
      <c r="D24">
        <v>2</v>
      </c>
      <c r="E24">
        <v>161.30000000000001</v>
      </c>
      <c r="F24">
        <v>82</v>
      </c>
      <c r="G24">
        <v>76</v>
      </c>
      <c r="H24">
        <v>46.5</v>
      </c>
      <c r="I24">
        <v>38.1</v>
      </c>
      <c r="J24">
        <v>53.5</v>
      </c>
      <c r="K24">
        <v>43.9</v>
      </c>
      <c r="L24">
        <v>7.9</v>
      </c>
      <c r="M24">
        <v>31.6</v>
      </c>
      <c r="N24">
        <v>43.9</v>
      </c>
      <c r="O24">
        <v>36</v>
      </c>
      <c r="P24">
        <v>1398</v>
      </c>
      <c r="Q24">
        <v>17</v>
      </c>
      <c r="R24">
        <v>21.8</v>
      </c>
      <c r="S24">
        <v>25.4</v>
      </c>
      <c r="T24">
        <v>21.1</v>
      </c>
      <c r="U24" s="3">
        <f t="shared" si="2"/>
        <v>22.766666666666669</v>
      </c>
      <c r="V24">
        <v>10</v>
      </c>
      <c r="W24">
        <v>10</v>
      </c>
      <c r="X24">
        <v>10</v>
      </c>
      <c r="Y24" s="2">
        <f>IF(X24=10,4,(IF(AND(X24&lt;10,X24&gt;2),3,(IF(W24=10,2,IF(V24=10,1,0))))))</f>
        <v>4</v>
      </c>
      <c r="Z24">
        <v>15.3</v>
      </c>
      <c r="AA24" s="2">
        <f t="shared" si="6"/>
        <v>2</v>
      </c>
      <c r="AB24">
        <v>3.6</v>
      </c>
      <c r="AC24">
        <v>3.7</v>
      </c>
      <c r="AD24" s="3">
        <f t="shared" si="4"/>
        <v>3.6</v>
      </c>
      <c r="AE24" s="2">
        <f t="shared" si="5"/>
        <v>3</v>
      </c>
      <c r="AF24" s="2">
        <f t="shared" si="1"/>
        <v>9</v>
      </c>
    </row>
    <row r="25" spans="1:32" x14ac:dyDescent="0.3">
      <c r="A25" t="s">
        <v>19</v>
      </c>
      <c r="B25">
        <v>2</v>
      </c>
      <c r="C25" t="str">
        <f t="shared" si="0"/>
        <v>Intervention</v>
      </c>
      <c r="D25">
        <v>2</v>
      </c>
      <c r="E25">
        <v>170.2</v>
      </c>
      <c r="F25">
        <v>85.6</v>
      </c>
      <c r="G25">
        <v>66</v>
      </c>
      <c r="H25">
        <v>34</v>
      </c>
      <c r="I25">
        <v>29.1</v>
      </c>
      <c r="J25">
        <v>66</v>
      </c>
      <c r="K25">
        <v>56.5</v>
      </c>
      <c r="L25">
        <v>12.4</v>
      </c>
      <c r="M25">
        <v>29.6</v>
      </c>
      <c r="N25">
        <v>51.5</v>
      </c>
      <c r="O25">
        <v>44.1</v>
      </c>
      <c r="P25">
        <v>1674</v>
      </c>
      <c r="Q25">
        <v>19.600000000000001</v>
      </c>
      <c r="R25">
        <v>26.1</v>
      </c>
      <c r="S25">
        <v>21.7</v>
      </c>
      <c r="T25">
        <v>25.4</v>
      </c>
      <c r="U25" s="3">
        <f t="shared" si="2"/>
        <v>24.399999999999995</v>
      </c>
      <c r="V25">
        <v>10</v>
      </c>
      <c r="W25">
        <v>10</v>
      </c>
      <c r="X25">
        <v>10</v>
      </c>
      <c r="Y25" s="2">
        <f t="shared" ref="Y25:Y35" si="8">IF(X25=10,4,(IF(AND(X25&lt;10,X25&gt;2),3,(IF(W25=10,2,IF(V25=10,1,0))))))</f>
        <v>4</v>
      </c>
      <c r="Z25">
        <v>9.4</v>
      </c>
      <c r="AA25" s="2">
        <f t="shared" si="6"/>
        <v>4</v>
      </c>
      <c r="AB25">
        <v>2.2999999999999998</v>
      </c>
      <c r="AC25">
        <v>2.2000000000000002</v>
      </c>
      <c r="AD25" s="3">
        <f t="shared" si="4"/>
        <v>2.2000000000000002</v>
      </c>
      <c r="AE25" s="2">
        <f t="shared" si="5"/>
        <v>4</v>
      </c>
      <c r="AF25" s="2">
        <f t="shared" si="1"/>
        <v>12</v>
      </c>
    </row>
    <row r="26" spans="1:32" x14ac:dyDescent="0.3">
      <c r="A26" t="s">
        <v>18</v>
      </c>
      <c r="B26">
        <v>1</v>
      </c>
      <c r="C26" t="str">
        <f t="shared" si="0"/>
        <v>Control</v>
      </c>
      <c r="D26">
        <v>2</v>
      </c>
      <c r="E26">
        <v>172.5</v>
      </c>
      <c r="F26">
        <v>88</v>
      </c>
      <c r="G26">
        <v>75</v>
      </c>
      <c r="H26">
        <v>31.3</v>
      </c>
      <c r="I26">
        <v>27.5</v>
      </c>
      <c r="J26">
        <v>68.7</v>
      </c>
      <c r="K26">
        <v>60.5</v>
      </c>
      <c r="L26">
        <v>14</v>
      </c>
      <c r="M26">
        <v>29.4</v>
      </c>
      <c r="N26">
        <v>52.8</v>
      </c>
      <c r="O26">
        <v>46.5</v>
      </c>
      <c r="P26">
        <v>1775</v>
      </c>
      <c r="Q26">
        <v>20.2</v>
      </c>
      <c r="R26">
        <v>34.5</v>
      </c>
      <c r="S26">
        <v>34.200000000000003</v>
      </c>
      <c r="T26">
        <v>36.799999999999997</v>
      </c>
      <c r="U26" s="3">
        <f t="shared" si="2"/>
        <v>35.166666666666664</v>
      </c>
      <c r="V26">
        <v>10</v>
      </c>
      <c r="W26">
        <v>10</v>
      </c>
      <c r="X26">
        <v>10</v>
      </c>
      <c r="Y26" s="2">
        <f t="shared" si="8"/>
        <v>4</v>
      </c>
      <c r="Z26">
        <v>15.78</v>
      </c>
      <c r="AA26" s="2">
        <f t="shared" si="6"/>
        <v>2</v>
      </c>
      <c r="AB26">
        <v>2.8</v>
      </c>
      <c r="AC26">
        <v>2.93</v>
      </c>
      <c r="AD26" s="3">
        <f t="shared" si="4"/>
        <v>2.8</v>
      </c>
      <c r="AE26" s="2">
        <f t="shared" si="5"/>
        <v>4</v>
      </c>
      <c r="AF26" s="2">
        <f t="shared" si="1"/>
        <v>10</v>
      </c>
    </row>
    <row r="27" spans="1:32" x14ac:dyDescent="0.3">
      <c r="A27" t="s">
        <v>30</v>
      </c>
      <c r="B27">
        <v>1</v>
      </c>
      <c r="C27" t="str">
        <f t="shared" si="0"/>
        <v>Control</v>
      </c>
      <c r="D27">
        <v>2</v>
      </c>
      <c r="E27">
        <v>159.80000000000001</v>
      </c>
      <c r="F27">
        <v>73.2</v>
      </c>
      <c r="G27">
        <v>75</v>
      </c>
      <c r="H27">
        <v>42.2</v>
      </c>
      <c r="I27">
        <v>30.9</v>
      </c>
      <c r="J27">
        <v>57.8</v>
      </c>
      <c r="K27">
        <v>42.3</v>
      </c>
      <c r="L27">
        <v>7.9</v>
      </c>
      <c r="M27">
        <v>28.6</v>
      </c>
      <c r="N27">
        <v>47</v>
      </c>
      <c r="O27">
        <v>34.4</v>
      </c>
      <c r="P27">
        <v>1362</v>
      </c>
      <c r="Q27">
        <v>18.600000000000001</v>
      </c>
      <c r="R27">
        <v>27.9</v>
      </c>
      <c r="S27">
        <v>28.5</v>
      </c>
      <c r="T27">
        <v>30.5</v>
      </c>
      <c r="U27" s="3">
        <f t="shared" si="2"/>
        <v>28.966666666666669</v>
      </c>
      <c r="V27">
        <v>10</v>
      </c>
      <c r="W27">
        <v>10</v>
      </c>
      <c r="X27">
        <v>10</v>
      </c>
      <c r="Y27" s="2">
        <f t="shared" si="8"/>
        <v>4</v>
      </c>
      <c r="Z27">
        <v>18.600000000000001</v>
      </c>
      <c r="AA27" s="2">
        <f t="shared" si="6"/>
        <v>1</v>
      </c>
      <c r="AB27">
        <v>2.4</v>
      </c>
      <c r="AC27">
        <v>2.7</v>
      </c>
      <c r="AD27" s="3">
        <f t="shared" si="4"/>
        <v>2.4</v>
      </c>
      <c r="AE27" s="2">
        <f t="shared" si="5"/>
        <v>4</v>
      </c>
      <c r="AF27" s="2">
        <f t="shared" si="1"/>
        <v>9</v>
      </c>
    </row>
    <row r="28" spans="1:32" x14ac:dyDescent="0.3">
      <c r="A28" t="s">
        <v>52</v>
      </c>
      <c r="B28">
        <v>2</v>
      </c>
      <c r="C28" t="str">
        <f t="shared" si="0"/>
        <v>Intervention</v>
      </c>
      <c r="D28">
        <v>2</v>
      </c>
      <c r="E28">
        <v>154</v>
      </c>
      <c r="F28">
        <v>75.7</v>
      </c>
      <c r="G28">
        <v>66</v>
      </c>
      <c r="H28">
        <v>46.5</v>
      </c>
      <c r="I28">
        <v>35.200000000000003</v>
      </c>
      <c r="J28">
        <v>53.5</v>
      </c>
      <c r="K28">
        <v>40.5</v>
      </c>
      <c r="L28">
        <v>7.2</v>
      </c>
      <c r="M28">
        <v>31.9</v>
      </c>
      <c r="N28">
        <v>44</v>
      </c>
      <c r="O28">
        <v>33.299999999999997</v>
      </c>
      <c r="P28">
        <v>1323</v>
      </c>
      <c r="Q28">
        <v>17.5</v>
      </c>
      <c r="R28">
        <v>24.6</v>
      </c>
      <c r="S28">
        <v>23.1</v>
      </c>
      <c r="T28">
        <v>25.4</v>
      </c>
      <c r="U28" s="3">
        <f t="shared" si="2"/>
        <v>24.366666666666664</v>
      </c>
      <c r="V28">
        <v>10</v>
      </c>
      <c r="W28">
        <v>10</v>
      </c>
      <c r="X28">
        <v>10</v>
      </c>
      <c r="Y28" s="2">
        <f t="shared" si="8"/>
        <v>4</v>
      </c>
      <c r="Z28">
        <v>12.8</v>
      </c>
      <c r="AA28" s="2">
        <f t="shared" si="6"/>
        <v>3</v>
      </c>
      <c r="AB28">
        <v>4.84</v>
      </c>
      <c r="AC28">
        <v>4.29</v>
      </c>
      <c r="AD28" s="3">
        <f t="shared" si="4"/>
        <v>4.29</v>
      </c>
      <c r="AE28" s="2">
        <f t="shared" si="5"/>
        <v>2</v>
      </c>
      <c r="AF28" s="2">
        <f t="shared" si="1"/>
        <v>9</v>
      </c>
    </row>
    <row r="29" spans="1:32" x14ac:dyDescent="0.3">
      <c r="A29" t="s">
        <v>40</v>
      </c>
      <c r="B29">
        <v>1</v>
      </c>
      <c r="C29" t="str">
        <f t="shared" si="0"/>
        <v>Control</v>
      </c>
      <c r="D29">
        <v>2</v>
      </c>
      <c r="E29">
        <v>156.5</v>
      </c>
      <c r="F29">
        <v>80.2</v>
      </c>
      <c r="G29">
        <v>83</v>
      </c>
      <c r="H29">
        <v>48.5</v>
      </c>
      <c r="I29">
        <v>38.9</v>
      </c>
      <c r="J29">
        <v>51.5</v>
      </c>
      <c r="K29">
        <v>41.3</v>
      </c>
      <c r="L29">
        <v>5.8</v>
      </c>
      <c r="M29">
        <v>32.5</v>
      </c>
      <c r="N29">
        <v>44.3</v>
      </c>
      <c r="O29">
        <v>35.5</v>
      </c>
      <c r="P29">
        <v>1341</v>
      </c>
      <c r="Q29">
        <v>16.7</v>
      </c>
      <c r="R29">
        <v>13.5</v>
      </c>
      <c r="S29">
        <v>12.8</v>
      </c>
      <c r="T29">
        <v>16</v>
      </c>
      <c r="U29" s="3">
        <f t="shared" si="2"/>
        <v>14.1</v>
      </c>
      <c r="V29">
        <v>10</v>
      </c>
      <c r="W29">
        <v>10</v>
      </c>
      <c r="X29">
        <v>10</v>
      </c>
      <c r="Y29" s="2">
        <f t="shared" si="8"/>
        <v>4</v>
      </c>
      <c r="Z29">
        <v>18.8</v>
      </c>
      <c r="AA29" s="2">
        <f t="shared" si="6"/>
        <v>1</v>
      </c>
      <c r="AB29">
        <v>2.2999999999999998</v>
      </c>
      <c r="AC29">
        <v>2.7</v>
      </c>
      <c r="AD29" s="3">
        <f t="shared" si="4"/>
        <v>2.2999999999999998</v>
      </c>
      <c r="AE29" s="2">
        <f t="shared" si="5"/>
        <v>4</v>
      </c>
      <c r="AF29" s="2">
        <f t="shared" si="1"/>
        <v>9</v>
      </c>
    </row>
    <row r="30" spans="1:32" x14ac:dyDescent="0.3">
      <c r="A30" t="s">
        <v>41</v>
      </c>
      <c r="B30">
        <v>1</v>
      </c>
      <c r="C30" t="str">
        <f t="shared" si="0"/>
        <v>Control</v>
      </c>
      <c r="D30">
        <v>2</v>
      </c>
      <c r="E30">
        <v>181.5</v>
      </c>
      <c r="F30">
        <v>116.2</v>
      </c>
      <c r="G30">
        <v>73</v>
      </c>
      <c r="H30">
        <v>34.700000000000003</v>
      </c>
      <c r="I30">
        <v>40.299999999999997</v>
      </c>
      <c r="J30">
        <v>65.3</v>
      </c>
      <c r="K30">
        <v>75.900000000000006</v>
      </c>
      <c r="L30">
        <v>18.100000000000001</v>
      </c>
      <c r="M30">
        <v>35.1</v>
      </c>
      <c r="N30">
        <v>49.7</v>
      </c>
      <c r="O30">
        <v>57.8</v>
      </c>
      <c r="P30">
        <v>2165</v>
      </c>
      <c r="Q30">
        <v>18.600000000000001</v>
      </c>
      <c r="R30">
        <v>16.5</v>
      </c>
      <c r="S30">
        <v>17.8</v>
      </c>
      <c r="T30">
        <v>18.3</v>
      </c>
      <c r="U30" s="3">
        <f t="shared" si="2"/>
        <v>17.533333333333331</v>
      </c>
      <c r="V30">
        <v>10</v>
      </c>
      <c r="W30">
        <v>10</v>
      </c>
      <c r="X30">
        <v>10</v>
      </c>
      <c r="Y30" s="2">
        <f t="shared" si="8"/>
        <v>4</v>
      </c>
      <c r="Z30">
        <v>34</v>
      </c>
      <c r="AA30" s="2">
        <f t="shared" si="6"/>
        <v>1</v>
      </c>
      <c r="AB30">
        <v>6.3</v>
      </c>
      <c r="AC30">
        <v>6.8</v>
      </c>
      <c r="AD30" s="3">
        <f t="shared" si="4"/>
        <v>6.3</v>
      </c>
      <c r="AE30" s="2">
        <f t="shared" si="5"/>
        <v>1</v>
      </c>
      <c r="AF30" s="2">
        <f t="shared" si="1"/>
        <v>6</v>
      </c>
    </row>
    <row r="31" spans="1:32" x14ac:dyDescent="0.3">
      <c r="A31" t="s">
        <v>47</v>
      </c>
      <c r="B31">
        <v>2</v>
      </c>
      <c r="C31" t="str">
        <f t="shared" si="0"/>
        <v>Intervention</v>
      </c>
      <c r="D31">
        <v>2</v>
      </c>
      <c r="E31">
        <v>184.5</v>
      </c>
      <c r="F31">
        <v>151.80000000000001</v>
      </c>
      <c r="G31">
        <v>78</v>
      </c>
      <c r="H31">
        <v>43.3</v>
      </c>
      <c r="I31">
        <v>65.7</v>
      </c>
      <c r="J31">
        <v>56.7</v>
      </c>
      <c r="K31">
        <v>86.1</v>
      </c>
      <c r="L31">
        <v>17.8</v>
      </c>
      <c r="M31">
        <v>44.4</v>
      </c>
      <c r="N31">
        <v>45</v>
      </c>
      <c r="O31">
        <v>68.3</v>
      </c>
      <c r="P31">
        <v>2423</v>
      </c>
      <c r="Q31">
        <v>16</v>
      </c>
      <c r="R31">
        <v>33.5</v>
      </c>
      <c r="S31">
        <v>35.5</v>
      </c>
      <c r="T31">
        <v>37.4</v>
      </c>
      <c r="U31" s="3">
        <f t="shared" si="2"/>
        <v>35.466666666666669</v>
      </c>
      <c r="V31">
        <v>10</v>
      </c>
      <c r="W31">
        <v>10</v>
      </c>
      <c r="X31">
        <v>10</v>
      </c>
      <c r="Y31" s="2">
        <f t="shared" si="8"/>
        <v>4</v>
      </c>
      <c r="Z31">
        <v>16.600000000000001</v>
      </c>
      <c r="AA31" s="2">
        <f t="shared" si="6"/>
        <v>2</v>
      </c>
      <c r="AB31">
        <v>3.6</v>
      </c>
      <c r="AC31">
        <v>3.2</v>
      </c>
      <c r="AD31" s="3">
        <f t="shared" si="4"/>
        <v>3.2</v>
      </c>
      <c r="AE31" s="2">
        <f t="shared" si="5"/>
        <v>3</v>
      </c>
      <c r="AF31" s="2">
        <f t="shared" si="1"/>
        <v>9</v>
      </c>
    </row>
    <row r="32" spans="1:32" x14ac:dyDescent="0.3">
      <c r="A32" t="s">
        <v>44</v>
      </c>
      <c r="B32">
        <v>2</v>
      </c>
      <c r="C32" t="str">
        <f t="shared" si="0"/>
        <v>Intervention</v>
      </c>
      <c r="D32">
        <v>2</v>
      </c>
      <c r="E32">
        <v>162.80000000000001</v>
      </c>
      <c r="F32">
        <v>117.2</v>
      </c>
      <c r="G32">
        <v>70</v>
      </c>
      <c r="H32">
        <v>57.2</v>
      </c>
      <c r="I32">
        <v>67</v>
      </c>
      <c r="J32">
        <v>42.8</v>
      </c>
      <c r="K32">
        <v>50.2</v>
      </c>
      <c r="L32">
        <v>9.3000000000000007</v>
      </c>
      <c r="M32">
        <v>44.1</v>
      </c>
      <c r="N32">
        <v>34.799999999999997</v>
      </c>
      <c r="O32">
        <v>40.799999999999997</v>
      </c>
      <c r="P32">
        <v>1535</v>
      </c>
      <c r="Q32">
        <v>13.1</v>
      </c>
      <c r="R32">
        <v>16.100000000000001</v>
      </c>
      <c r="S32">
        <v>17.399999999999999</v>
      </c>
      <c r="T32">
        <v>17.8</v>
      </c>
      <c r="U32" s="3">
        <f t="shared" si="2"/>
        <v>17.099999999999998</v>
      </c>
      <c r="V32">
        <v>10</v>
      </c>
      <c r="W32">
        <v>10</v>
      </c>
      <c r="X32">
        <v>10</v>
      </c>
      <c r="Y32" s="2">
        <f t="shared" si="8"/>
        <v>4</v>
      </c>
      <c r="Z32">
        <v>20.3</v>
      </c>
      <c r="AA32" s="2">
        <f t="shared" si="6"/>
        <v>1</v>
      </c>
      <c r="AB32">
        <v>4.0999999999999996</v>
      </c>
      <c r="AC32">
        <v>4.0999999999999996</v>
      </c>
      <c r="AD32" s="3">
        <f t="shared" si="4"/>
        <v>4.0999999999999996</v>
      </c>
      <c r="AE32" s="2">
        <f t="shared" si="5"/>
        <v>2</v>
      </c>
      <c r="AF32" s="2">
        <f t="shared" si="1"/>
        <v>7</v>
      </c>
    </row>
    <row r="33" spans="1:32" x14ac:dyDescent="0.3">
      <c r="A33" t="s">
        <v>26</v>
      </c>
      <c r="B33">
        <v>2</v>
      </c>
      <c r="C33" t="str">
        <f t="shared" si="0"/>
        <v>Intervention</v>
      </c>
      <c r="D33">
        <v>2</v>
      </c>
      <c r="E33">
        <v>155.69999999999999</v>
      </c>
      <c r="F33">
        <v>111</v>
      </c>
      <c r="G33">
        <v>70</v>
      </c>
      <c r="H33">
        <v>56.9</v>
      </c>
      <c r="I33">
        <v>63.2</v>
      </c>
      <c r="J33">
        <v>43.1</v>
      </c>
      <c r="K33">
        <v>47.8</v>
      </c>
      <c r="L33">
        <v>7.6</v>
      </c>
      <c r="M33">
        <v>45.6</v>
      </c>
      <c r="N33">
        <v>36.200000000000003</v>
      </c>
      <c r="O33">
        <v>40.200000000000003</v>
      </c>
      <c r="P33">
        <v>1484</v>
      </c>
      <c r="Q33">
        <v>13.4</v>
      </c>
      <c r="R33">
        <v>30.1</v>
      </c>
      <c r="S33">
        <v>29.9</v>
      </c>
      <c r="T33">
        <v>31.4</v>
      </c>
      <c r="U33" s="3">
        <f t="shared" si="2"/>
        <v>30.466666666666669</v>
      </c>
      <c r="V33">
        <v>10</v>
      </c>
      <c r="W33">
        <v>10</v>
      </c>
      <c r="X33">
        <v>8.6999999999999993</v>
      </c>
      <c r="Y33" s="2">
        <f t="shared" si="8"/>
        <v>3</v>
      </c>
      <c r="Z33">
        <v>14.3</v>
      </c>
      <c r="AA33" s="2">
        <f t="shared" si="6"/>
        <v>2</v>
      </c>
      <c r="AB33">
        <v>2.9</v>
      </c>
      <c r="AC33">
        <v>2.7</v>
      </c>
      <c r="AD33" s="3">
        <f t="shared" si="4"/>
        <v>2.7</v>
      </c>
      <c r="AE33" s="2">
        <f t="shared" si="5"/>
        <v>4</v>
      </c>
      <c r="AF33" s="2">
        <f t="shared" si="1"/>
        <v>9</v>
      </c>
    </row>
    <row r="34" spans="1:32" x14ac:dyDescent="0.3">
      <c r="A34" t="s">
        <v>16</v>
      </c>
      <c r="B34">
        <v>2</v>
      </c>
      <c r="C34" t="str">
        <f t="shared" si="0"/>
        <v>Intervention</v>
      </c>
      <c r="D34">
        <v>2</v>
      </c>
      <c r="E34">
        <v>163.19999999999999</v>
      </c>
      <c r="F34">
        <v>72</v>
      </c>
      <c r="G34">
        <v>71</v>
      </c>
      <c r="H34">
        <v>36.799999999999997</v>
      </c>
      <c r="I34">
        <v>26.5</v>
      </c>
      <c r="J34">
        <v>63.2</v>
      </c>
      <c r="K34">
        <v>45.5</v>
      </c>
      <c r="L34">
        <v>10.9</v>
      </c>
      <c r="M34">
        <v>27.1</v>
      </c>
      <c r="N34">
        <v>48</v>
      </c>
      <c r="O34">
        <v>34.6</v>
      </c>
      <c r="P34">
        <v>1395</v>
      </c>
      <c r="Q34">
        <v>19.399999999999999</v>
      </c>
      <c r="R34">
        <v>25</v>
      </c>
      <c r="S34">
        <v>24.6</v>
      </c>
      <c r="T34">
        <v>23.3</v>
      </c>
      <c r="U34" s="3">
        <f t="shared" si="2"/>
        <v>24.3</v>
      </c>
      <c r="V34">
        <v>10</v>
      </c>
      <c r="W34">
        <v>10</v>
      </c>
      <c r="X34">
        <v>8.9</v>
      </c>
      <c r="Y34" s="2">
        <f t="shared" si="8"/>
        <v>3</v>
      </c>
      <c r="Z34">
        <v>0</v>
      </c>
      <c r="AA34" s="2">
        <f t="shared" si="6"/>
        <v>0</v>
      </c>
      <c r="AB34">
        <v>4.5999999999999996</v>
      </c>
      <c r="AC34">
        <v>5.2</v>
      </c>
      <c r="AD34" s="3">
        <f t="shared" si="4"/>
        <v>4.5999999999999996</v>
      </c>
      <c r="AE34" s="2">
        <f t="shared" si="5"/>
        <v>2</v>
      </c>
      <c r="AF34" s="2">
        <f t="shared" si="1"/>
        <v>5</v>
      </c>
    </row>
    <row r="35" spans="1:32" x14ac:dyDescent="0.3">
      <c r="A35" t="s">
        <v>5</v>
      </c>
      <c r="B35">
        <v>1</v>
      </c>
      <c r="C35" t="str">
        <f t="shared" si="0"/>
        <v>Control</v>
      </c>
      <c r="D35">
        <v>2</v>
      </c>
      <c r="E35">
        <v>152.5</v>
      </c>
      <c r="F35">
        <v>54.2</v>
      </c>
      <c r="G35">
        <v>72</v>
      </c>
      <c r="H35">
        <v>43.1</v>
      </c>
      <c r="I35">
        <v>23.4</v>
      </c>
      <c r="J35">
        <v>56.9</v>
      </c>
      <c r="K35">
        <v>30.8</v>
      </c>
      <c r="L35">
        <v>3.3</v>
      </c>
      <c r="M35">
        <v>23.2</v>
      </c>
      <c r="N35">
        <v>50.8</v>
      </c>
      <c r="O35">
        <v>27.5</v>
      </c>
      <c r="P35">
        <v>1111</v>
      </c>
      <c r="Q35">
        <v>20.5</v>
      </c>
      <c r="R35">
        <v>20.2</v>
      </c>
      <c r="S35">
        <v>21.5</v>
      </c>
      <c r="T35">
        <v>20.399999999999999</v>
      </c>
      <c r="U35" s="3">
        <f t="shared" si="2"/>
        <v>20.7</v>
      </c>
      <c r="V35">
        <v>10</v>
      </c>
      <c r="W35">
        <v>10</v>
      </c>
      <c r="X35">
        <v>10</v>
      </c>
      <c r="Y35" s="2">
        <f t="shared" si="8"/>
        <v>4</v>
      </c>
      <c r="Z35">
        <v>13.3</v>
      </c>
      <c r="AA35" s="2">
        <f t="shared" si="6"/>
        <v>3</v>
      </c>
      <c r="AB35">
        <v>2.5</v>
      </c>
      <c r="AC35">
        <v>2.2000000000000002</v>
      </c>
      <c r="AD35" s="3">
        <f t="shared" si="4"/>
        <v>2.2000000000000002</v>
      </c>
      <c r="AE35" s="2">
        <f t="shared" si="5"/>
        <v>4</v>
      </c>
      <c r="AF35" s="2">
        <f t="shared" si="1"/>
        <v>11</v>
      </c>
    </row>
    <row r="36" spans="1:32" x14ac:dyDescent="0.3">
      <c r="A36" t="s">
        <v>6</v>
      </c>
      <c r="B36">
        <v>2</v>
      </c>
      <c r="C36" t="str">
        <f t="shared" si="0"/>
        <v>Intervention</v>
      </c>
      <c r="D36">
        <v>2</v>
      </c>
      <c r="U36" s="3"/>
      <c r="Y36" s="2">
        <f>IF(X36=10,4,(IF(AND(X36&lt;10,X36&gt;2),3,(IF(W36=10,2,IF(V36=10,1,0))))))</f>
        <v>0</v>
      </c>
      <c r="AA36" s="2"/>
      <c r="AD36" s="3"/>
      <c r="AE36" s="2"/>
      <c r="AF36" s="2"/>
    </row>
    <row r="37" spans="1:32" x14ac:dyDescent="0.3">
      <c r="A37" t="s">
        <v>35</v>
      </c>
      <c r="B37">
        <v>2</v>
      </c>
      <c r="C37" t="str">
        <f t="shared" si="0"/>
        <v>Intervention</v>
      </c>
      <c r="D37">
        <v>2</v>
      </c>
      <c r="U37" s="3"/>
      <c r="Y37" s="2">
        <f t="shared" ref="Y37:Y53" si="9">IF(X37=10,4,(IF(AND(X37&lt;10,X37&gt;2),3,(IF(W37=10,2,IF(V37=10,1,0))))))</f>
        <v>0</v>
      </c>
      <c r="AA37" s="2"/>
      <c r="AD37" s="3"/>
      <c r="AE37" s="2"/>
      <c r="AF37" s="2"/>
    </row>
    <row r="38" spans="1:32" x14ac:dyDescent="0.3">
      <c r="A38" t="s">
        <v>24</v>
      </c>
      <c r="B38">
        <v>1</v>
      </c>
      <c r="C38" t="str">
        <f t="shared" si="0"/>
        <v>Control</v>
      </c>
      <c r="D38">
        <v>2</v>
      </c>
      <c r="E38">
        <v>155.9</v>
      </c>
      <c r="F38">
        <v>63</v>
      </c>
      <c r="G38">
        <v>72</v>
      </c>
      <c r="H38">
        <v>46</v>
      </c>
      <c r="I38">
        <v>29</v>
      </c>
      <c r="J38">
        <v>54</v>
      </c>
      <c r="K38">
        <v>34</v>
      </c>
      <c r="L38">
        <v>5.3</v>
      </c>
      <c r="M38">
        <v>25.9</v>
      </c>
      <c r="N38">
        <v>45.6</v>
      </c>
      <c r="O38">
        <v>28.7</v>
      </c>
      <c r="P38">
        <v>1180</v>
      </c>
      <c r="Q38">
        <v>18.7</v>
      </c>
      <c r="R38">
        <v>22.1</v>
      </c>
      <c r="S38">
        <v>22</v>
      </c>
      <c r="T38">
        <v>22.6</v>
      </c>
      <c r="U38" s="3">
        <f t="shared" si="2"/>
        <v>22.233333333333334</v>
      </c>
      <c r="V38">
        <v>10</v>
      </c>
      <c r="W38">
        <v>10</v>
      </c>
      <c r="X38">
        <v>9.4</v>
      </c>
      <c r="Y38" s="2">
        <f t="shared" si="9"/>
        <v>3</v>
      </c>
      <c r="Z38">
        <v>13.7</v>
      </c>
      <c r="AA38" s="2">
        <f t="shared" si="6"/>
        <v>2</v>
      </c>
      <c r="AB38">
        <v>2.7</v>
      </c>
      <c r="AC38">
        <v>3.1</v>
      </c>
      <c r="AD38" s="3">
        <f t="shared" si="4"/>
        <v>2.7</v>
      </c>
      <c r="AE38" s="2">
        <f t="shared" si="5"/>
        <v>4</v>
      </c>
      <c r="AF38" s="2">
        <f t="shared" si="1"/>
        <v>9</v>
      </c>
    </row>
    <row r="39" spans="1:32" x14ac:dyDescent="0.3">
      <c r="A39" t="s">
        <v>22</v>
      </c>
      <c r="B39">
        <v>1</v>
      </c>
      <c r="C39" t="str">
        <f t="shared" si="0"/>
        <v>Control</v>
      </c>
      <c r="D39">
        <v>2</v>
      </c>
      <c r="E39">
        <v>167.3</v>
      </c>
      <c r="F39">
        <v>71.400000000000006</v>
      </c>
      <c r="G39">
        <v>90</v>
      </c>
      <c r="H39">
        <v>28.3</v>
      </c>
      <c r="I39">
        <v>20.2</v>
      </c>
      <c r="J39">
        <v>71.7</v>
      </c>
      <c r="K39">
        <v>51.2</v>
      </c>
      <c r="L39">
        <v>7</v>
      </c>
      <c r="M39">
        <v>25.6</v>
      </c>
      <c r="N39">
        <v>61.8</v>
      </c>
      <c r="O39">
        <v>44.1</v>
      </c>
      <c r="P39">
        <v>1539</v>
      </c>
      <c r="Q39">
        <v>21.6</v>
      </c>
      <c r="R39">
        <v>18.2</v>
      </c>
      <c r="S39">
        <v>22.4</v>
      </c>
      <c r="T39">
        <v>23.4</v>
      </c>
      <c r="U39" s="3">
        <f t="shared" si="2"/>
        <v>21.333333333333332</v>
      </c>
      <c r="V39">
        <v>10</v>
      </c>
      <c r="W39">
        <v>10</v>
      </c>
      <c r="X39">
        <v>4.5999999999999996</v>
      </c>
      <c r="Y39" s="2">
        <f t="shared" si="9"/>
        <v>3</v>
      </c>
      <c r="Z39">
        <v>13.3</v>
      </c>
      <c r="AA39" s="2">
        <f t="shared" si="6"/>
        <v>3</v>
      </c>
      <c r="AB39">
        <v>3.8</v>
      </c>
      <c r="AC39">
        <v>4.0999999999999996</v>
      </c>
      <c r="AD39" s="3">
        <f t="shared" si="4"/>
        <v>3.8</v>
      </c>
      <c r="AE39" s="2">
        <f t="shared" si="5"/>
        <v>3</v>
      </c>
      <c r="AF39" s="2">
        <f t="shared" si="1"/>
        <v>9</v>
      </c>
    </row>
    <row r="40" spans="1:32" x14ac:dyDescent="0.3">
      <c r="A40" t="s">
        <v>49</v>
      </c>
      <c r="B40">
        <v>2</v>
      </c>
      <c r="C40" t="str">
        <f t="shared" si="0"/>
        <v>Intervention</v>
      </c>
      <c r="D40">
        <v>2</v>
      </c>
      <c r="E40">
        <v>156.6</v>
      </c>
      <c r="F40">
        <v>78.599999999999994</v>
      </c>
      <c r="G40">
        <v>65</v>
      </c>
      <c r="H40">
        <v>46.3</v>
      </c>
      <c r="I40">
        <v>36.4</v>
      </c>
      <c r="J40">
        <v>53.7</v>
      </c>
      <c r="K40">
        <v>42.2</v>
      </c>
      <c r="L40">
        <v>8.1999999999999993</v>
      </c>
      <c r="M40">
        <v>31.9</v>
      </c>
      <c r="N40">
        <v>43.2</v>
      </c>
      <c r="O40">
        <v>34</v>
      </c>
      <c r="P40">
        <v>1360</v>
      </c>
      <c r="Q40">
        <v>17.3</v>
      </c>
      <c r="R40">
        <v>17.8</v>
      </c>
      <c r="S40">
        <v>17.2</v>
      </c>
      <c r="T40">
        <v>17.7</v>
      </c>
      <c r="U40" s="3">
        <f t="shared" si="2"/>
        <v>17.566666666666666</v>
      </c>
      <c r="V40">
        <v>10</v>
      </c>
      <c r="W40">
        <v>10</v>
      </c>
      <c r="X40">
        <v>10</v>
      </c>
      <c r="Y40" s="2">
        <f t="shared" si="9"/>
        <v>4</v>
      </c>
      <c r="Z40">
        <v>13.1</v>
      </c>
      <c r="AA40" s="2">
        <f t="shared" si="6"/>
        <v>3</v>
      </c>
      <c r="AB40">
        <v>2.2999999999999998</v>
      </c>
      <c r="AC40">
        <v>2.2000000000000002</v>
      </c>
      <c r="AD40" s="3">
        <f t="shared" si="4"/>
        <v>2.2000000000000002</v>
      </c>
      <c r="AE40" s="2">
        <f t="shared" si="5"/>
        <v>4</v>
      </c>
      <c r="AF40" s="2">
        <f t="shared" si="1"/>
        <v>11</v>
      </c>
    </row>
    <row r="41" spans="1:32" x14ac:dyDescent="0.3">
      <c r="A41" t="s">
        <v>23</v>
      </c>
      <c r="B41">
        <v>1</v>
      </c>
      <c r="C41" t="str">
        <f t="shared" si="0"/>
        <v>Control</v>
      </c>
      <c r="D41">
        <v>2</v>
      </c>
      <c r="E41">
        <v>155</v>
      </c>
      <c r="F41">
        <v>68.2</v>
      </c>
      <c r="G41">
        <v>78</v>
      </c>
      <c r="H41">
        <v>46.9</v>
      </c>
      <c r="I41">
        <v>32</v>
      </c>
      <c r="J41">
        <v>53.1</v>
      </c>
      <c r="K41">
        <v>36.200000000000003</v>
      </c>
      <c r="L41">
        <v>5</v>
      </c>
      <c r="M41">
        <v>28.4</v>
      </c>
      <c r="N41">
        <v>45.8</v>
      </c>
      <c r="O41">
        <v>31.2</v>
      </c>
      <c r="P41">
        <v>1229</v>
      </c>
      <c r="Q41">
        <v>18</v>
      </c>
      <c r="R41">
        <v>20</v>
      </c>
      <c r="S41">
        <v>21</v>
      </c>
      <c r="T41">
        <v>18.399999999999999</v>
      </c>
      <c r="U41" s="3">
        <f t="shared" si="2"/>
        <v>19.8</v>
      </c>
      <c r="V41">
        <v>10</v>
      </c>
      <c r="W41">
        <v>10</v>
      </c>
      <c r="X41">
        <v>10</v>
      </c>
      <c r="Y41" s="2">
        <f t="shared" si="9"/>
        <v>4</v>
      </c>
      <c r="Z41">
        <v>0</v>
      </c>
      <c r="AA41" s="2">
        <f t="shared" si="6"/>
        <v>0</v>
      </c>
      <c r="AB41">
        <v>3.3</v>
      </c>
      <c r="AC41">
        <v>3.3</v>
      </c>
      <c r="AD41" s="3">
        <f t="shared" si="4"/>
        <v>3.3</v>
      </c>
      <c r="AE41" s="2">
        <f t="shared" si="5"/>
        <v>3</v>
      </c>
      <c r="AF41" s="2">
        <f t="shared" si="1"/>
        <v>7</v>
      </c>
    </row>
    <row r="42" spans="1:32" x14ac:dyDescent="0.3">
      <c r="A42" t="s">
        <v>51</v>
      </c>
      <c r="B42">
        <v>1</v>
      </c>
      <c r="C42" t="str">
        <f t="shared" si="0"/>
        <v>Control</v>
      </c>
      <c r="D42">
        <v>2</v>
      </c>
      <c r="E42">
        <v>173</v>
      </c>
      <c r="F42">
        <v>78.8</v>
      </c>
      <c r="G42">
        <v>68</v>
      </c>
      <c r="H42">
        <v>29.7</v>
      </c>
      <c r="I42">
        <v>23.4</v>
      </c>
      <c r="J42">
        <v>70.3</v>
      </c>
      <c r="K42">
        <v>55.4</v>
      </c>
      <c r="L42">
        <v>13.7</v>
      </c>
      <c r="M42">
        <v>26.3</v>
      </c>
      <c r="N42">
        <v>52.9</v>
      </c>
      <c r="O42">
        <v>41.7</v>
      </c>
      <c r="P42">
        <v>1647</v>
      </c>
      <c r="Q42">
        <v>20.9</v>
      </c>
      <c r="R42">
        <v>24.7</v>
      </c>
      <c r="S42">
        <v>31.3</v>
      </c>
      <c r="T42">
        <v>31.9</v>
      </c>
      <c r="U42" s="3">
        <f t="shared" si="2"/>
        <v>29.3</v>
      </c>
      <c r="V42">
        <v>10</v>
      </c>
      <c r="W42">
        <v>10</v>
      </c>
      <c r="X42">
        <v>10</v>
      </c>
      <c r="Y42" s="2">
        <f t="shared" si="9"/>
        <v>4</v>
      </c>
      <c r="Z42">
        <v>16.7</v>
      </c>
      <c r="AA42" s="2">
        <f t="shared" si="6"/>
        <v>0</v>
      </c>
      <c r="AB42">
        <v>2.5299999999999998</v>
      </c>
      <c r="AC42">
        <v>2.4700000000000002</v>
      </c>
      <c r="AD42" s="3">
        <f t="shared" si="4"/>
        <v>2.4700000000000002</v>
      </c>
      <c r="AE42" s="2">
        <f t="shared" si="5"/>
        <v>4</v>
      </c>
      <c r="AF42" s="2">
        <f t="shared" si="1"/>
        <v>8</v>
      </c>
    </row>
    <row r="43" spans="1:32" x14ac:dyDescent="0.3">
      <c r="A43" t="s">
        <v>9</v>
      </c>
      <c r="B43">
        <v>2</v>
      </c>
      <c r="C43" t="str">
        <f t="shared" si="0"/>
        <v>Intervention</v>
      </c>
      <c r="D43">
        <v>2</v>
      </c>
      <c r="E43">
        <v>172.2</v>
      </c>
      <c r="F43">
        <v>82.2</v>
      </c>
      <c r="G43">
        <v>66</v>
      </c>
      <c r="H43">
        <v>30.3</v>
      </c>
      <c r="I43">
        <v>24.9</v>
      </c>
      <c r="J43">
        <v>69.7</v>
      </c>
      <c r="K43">
        <v>57.3</v>
      </c>
      <c r="L43">
        <v>14.6</v>
      </c>
      <c r="M43">
        <v>27.8</v>
      </c>
      <c r="N43">
        <v>51.9</v>
      </c>
      <c r="O43">
        <v>42.7</v>
      </c>
      <c r="P43">
        <v>1694</v>
      </c>
      <c r="Q43">
        <v>20.6</v>
      </c>
      <c r="R43">
        <v>23</v>
      </c>
      <c r="S43">
        <v>24.7</v>
      </c>
      <c r="T43">
        <v>25.1</v>
      </c>
      <c r="U43" s="3">
        <f t="shared" si="2"/>
        <v>24.266666666666669</v>
      </c>
      <c r="V43">
        <v>10</v>
      </c>
      <c r="W43">
        <v>10</v>
      </c>
      <c r="X43">
        <v>10</v>
      </c>
      <c r="Y43" s="2">
        <f t="shared" si="9"/>
        <v>4</v>
      </c>
      <c r="Z43">
        <v>21.8</v>
      </c>
      <c r="AA43" s="2">
        <f t="shared" si="6"/>
        <v>1</v>
      </c>
      <c r="AB43">
        <v>3.4</v>
      </c>
      <c r="AC43">
        <v>3.2</v>
      </c>
      <c r="AD43" s="3">
        <f t="shared" si="4"/>
        <v>3.2</v>
      </c>
      <c r="AE43" s="2">
        <f t="shared" si="5"/>
        <v>3</v>
      </c>
      <c r="AF43" s="2">
        <f t="shared" si="1"/>
        <v>8</v>
      </c>
    </row>
    <row r="44" spans="1:32" x14ac:dyDescent="0.3">
      <c r="A44" t="s">
        <v>56</v>
      </c>
      <c r="B44">
        <v>2</v>
      </c>
      <c r="C44" t="str">
        <f t="shared" si="0"/>
        <v>Intervention</v>
      </c>
      <c r="D44">
        <v>2</v>
      </c>
      <c r="E44">
        <v>169</v>
      </c>
      <c r="F44">
        <v>55.4</v>
      </c>
      <c r="G44">
        <v>74</v>
      </c>
      <c r="H44">
        <v>39.5</v>
      </c>
      <c r="I44">
        <v>21.9</v>
      </c>
      <c r="J44">
        <v>60.5</v>
      </c>
      <c r="K44">
        <v>33.5</v>
      </c>
      <c r="L44">
        <v>5.0999999999999996</v>
      </c>
      <c r="M44">
        <v>19.399999999999999</v>
      </c>
      <c r="N44">
        <v>51.2</v>
      </c>
      <c r="O44">
        <v>28.4</v>
      </c>
      <c r="P44">
        <v>1169</v>
      </c>
      <c r="Q44">
        <v>21.1</v>
      </c>
      <c r="R44">
        <v>19.899999999999999</v>
      </c>
      <c r="S44">
        <v>22.5</v>
      </c>
      <c r="T44">
        <v>22.6</v>
      </c>
      <c r="U44" s="3">
        <f t="shared" si="2"/>
        <v>21.666666666666668</v>
      </c>
      <c r="V44">
        <v>10</v>
      </c>
      <c r="W44">
        <v>10</v>
      </c>
      <c r="X44">
        <v>10</v>
      </c>
      <c r="Y44" s="2">
        <f t="shared" si="9"/>
        <v>4</v>
      </c>
      <c r="Z44">
        <v>21.7</v>
      </c>
      <c r="AA44" s="2">
        <f t="shared" si="6"/>
        <v>1</v>
      </c>
      <c r="AB44">
        <v>3.4</v>
      </c>
      <c r="AC44">
        <v>2.6</v>
      </c>
      <c r="AD44" s="3">
        <f t="shared" si="4"/>
        <v>2.6</v>
      </c>
      <c r="AE44" s="2">
        <f t="shared" si="5"/>
        <v>4</v>
      </c>
      <c r="AF44" s="2">
        <f t="shared" si="1"/>
        <v>9</v>
      </c>
    </row>
    <row r="45" spans="1:32" x14ac:dyDescent="0.3">
      <c r="A45" t="s">
        <v>12</v>
      </c>
      <c r="B45">
        <v>2</v>
      </c>
      <c r="C45" t="str">
        <f t="shared" si="0"/>
        <v>Intervention</v>
      </c>
      <c r="D45">
        <v>2</v>
      </c>
      <c r="E45">
        <v>158.19999999999999</v>
      </c>
      <c r="F45">
        <v>74.8</v>
      </c>
      <c r="G45">
        <v>77</v>
      </c>
      <c r="H45">
        <v>49.5</v>
      </c>
      <c r="I45">
        <v>37</v>
      </c>
      <c r="J45">
        <v>50.5</v>
      </c>
      <c r="K45">
        <v>37.799999999999997</v>
      </c>
      <c r="L45">
        <v>6.3</v>
      </c>
      <c r="M45">
        <v>30</v>
      </c>
      <c r="N45">
        <v>42.1</v>
      </c>
      <c r="O45">
        <v>31.5</v>
      </c>
      <c r="P45">
        <v>1263</v>
      </c>
      <c r="Q45">
        <v>16.899999999999999</v>
      </c>
      <c r="R45">
        <v>20.5</v>
      </c>
      <c r="S45">
        <v>18</v>
      </c>
      <c r="T45">
        <v>22</v>
      </c>
      <c r="U45" s="3">
        <f t="shared" si="2"/>
        <v>20.166666666666668</v>
      </c>
      <c r="V45">
        <v>10</v>
      </c>
      <c r="W45">
        <v>10</v>
      </c>
      <c r="X45">
        <v>10</v>
      </c>
      <c r="Y45" s="2">
        <f t="shared" si="9"/>
        <v>4</v>
      </c>
      <c r="Z45">
        <v>10.5</v>
      </c>
      <c r="AA45" s="2">
        <f t="shared" si="6"/>
        <v>4</v>
      </c>
      <c r="AB45">
        <v>3</v>
      </c>
      <c r="AC45">
        <v>3.2</v>
      </c>
      <c r="AD45" s="3">
        <f t="shared" si="4"/>
        <v>3</v>
      </c>
      <c r="AE45" s="2">
        <f t="shared" si="5"/>
        <v>4</v>
      </c>
      <c r="AF45" s="2">
        <f t="shared" si="1"/>
        <v>12</v>
      </c>
    </row>
    <row r="46" spans="1:32" x14ac:dyDescent="0.3">
      <c r="A46" t="s">
        <v>60</v>
      </c>
      <c r="B46">
        <v>1</v>
      </c>
      <c r="C46" t="str">
        <f t="shared" si="0"/>
        <v>Control</v>
      </c>
      <c r="D46">
        <v>2</v>
      </c>
      <c r="E46">
        <v>158.5</v>
      </c>
      <c r="F46">
        <v>77.8</v>
      </c>
      <c r="G46">
        <v>82</v>
      </c>
      <c r="H46">
        <v>30.7</v>
      </c>
      <c r="I46">
        <v>23.9</v>
      </c>
      <c r="J46">
        <v>69.3</v>
      </c>
      <c r="K46">
        <v>53.9</v>
      </c>
      <c r="L46">
        <v>8.6999999999999993</v>
      </c>
      <c r="M46">
        <v>30.8</v>
      </c>
      <c r="N46">
        <v>58.1</v>
      </c>
      <c r="O46">
        <v>45.2</v>
      </c>
      <c r="P46">
        <v>1609</v>
      </c>
      <c r="Q46">
        <v>20.7</v>
      </c>
      <c r="R46">
        <v>27.1</v>
      </c>
      <c r="S46">
        <v>26</v>
      </c>
      <c r="T46">
        <v>25.9</v>
      </c>
      <c r="U46" s="3">
        <f t="shared" si="2"/>
        <v>26.333333333333332</v>
      </c>
      <c r="V46">
        <v>10</v>
      </c>
      <c r="W46">
        <v>10</v>
      </c>
      <c r="X46">
        <v>10</v>
      </c>
      <c r="Y46" s="2">
        <f t="shared" si="9"/>
        <v>4</v>
      </c>
      <c r="Z46">
        <v>8.6</v>
      </c>
      <c r="AA46" s="2">
        <f t="shared" si="6"/>
        <v>4</v>
      </c>
      <c r="AB46">
        <v>3.1</v>
      </c>
      <c r="AC46">
        <v>3.3</v>
      </c>
      <c r="AD46" s="3">
        <f t="shared" si="4"/>
        <v>3.1</v>
      </c>
      <c r="AE46" s="2">
        <f t="shared" si="5"/>
        <v>4</v>
      </c>
      <c r="AF46" s="2">
        <f t="shared" si="1"/>
        <v>12</v>
      </c>
    </row>
    <row r="47" spans="1:32" x14ac:dyDescent="0.3">
      <c r="A47" t="s">
        <v>25</v>
      </c>
      <c r="B47">
        <v>1</v>
      </c>
      <c r="C47" t="str">
        <f t="shared" si="0"/>
        <v>Control</v>
      </c>
      <c r="D47">
        <v>2</v>
      </c>
      <c r="E47">
        <v>157.5</v>
      </c>
      <c r="F47">
        <v>74.2</v>
      </c>
      <c r="G47">
        <v>78</v>
      </c>
      <c r="H47">
        <v>43</v>
      </c>
      <c r="I47">
        <v>31.9</v>
      </c>
      <c r="J47">
        <v>57</v>
      </c>
      <c r="K47">
        <v>42.3</v>
      </c>
      <c r="L47">
        <v>6.5</v>
      </c>
      <c r="M47">
        <v>29.7</v>
      </c>
      <c r="N47">
        <v>48.2</v>
      </c>
      <c r="O47">
        <v>35.799999999999997</v>
      </c>
      <c r="P47">
        <v>1363</v>
      </c>
      <c r="Q47">
        <v>18.399999999999999</v>
      </c>
      <c r="R47">
        <v>23.4</v>
      </c>
      <c r="S47">
        <v>22.2</v>
      </c>
      <c r="T47">
        <v>26</v>
      </c>
      <c r="U47" s="3">
        <f t="shared" si="2"/>
        <v>23.866666666666664</v>
      </c>
      <c r="V47">
        <v>10</v>
      </c>
      <c r="W47">
        <v>10</v>
      </c>
      <c r="X47">
        <v>10</v>
      </c>
      <c r="Y47" s="2">
        <f t="shared" si="9"/>
        <v>4</v>
      </c>
      <c r="Z47">
        <v>8.4</v>
      </c>
      <c r="AA47" s="2">
        <f t="shared" si="6"/>
        <v>4</v>
      </c>
      <c r="AB47">
        <v>2.1</v>
      </c>
      <c r="AC47">
        <v>2.1</v>
      </c>
      <c r="AD47" s="3">
        <f t="shared" si="4"/>
        <v>2.1</v>
      </c>
      <c r="AE47" s="2">
        <f t="shared" si="5"/>
        <v>4</v>
      </c>
      <c r="AF47" s="2">
        <f t="shared" si="1"/>
        <v>12</v>
      </c>
    </row>
    <row r="48" spans="1:32" x14ac:dyDescent="0.3">
      <c r="A48" t="s">
        <v>10</v>
      </c>
      <c r="B48">
        <v>2</v>
      </c>
      <c r="C48" t="str">
        <f t="shared" si="0"/>
        <v>Intervention</v>
      </c>
      <c r="D48">
        <v>2</v>
      </c>
      <c r="E48">
        <v>81.2</v>
      </c>
      <c r="F48">
        <v>174.5</v>
      </c>
      <c r="G48">
        <v>82</v>
      </c>
      <c r="H48">
        <v>38</v>
      </c>
      <c r="I48">
        <v>30.9</v>
      </c>
      <c r="J48">
        <v>62</v>
      </c>
      <c r="K48">
        <v>50.3</v>
      </c>
      <c r="L48">
        <v>10.5</v>
      </c>
      <c r="M48">
        <v>26.5</v>
      </c>
      <c r="N48">
        <v>49</v>
      </c>
      <c r="O48">
        <v>39.799999999999997</v>
      </c>
      <c r="P48">
        <v>1538</v>
      </c>
      <c r="Q48">
        <v>18.899999999999999</v>
      </c>
      <c r="R48">
        <v>25.8</v>
      </c>
      <c r="S48">
        <v>25.4</v>
      </c>
      <c r="T48">
        <v>25.7</v>
      </c>
      <c r="U48" s="3">
        <f t="shared" si="2"/>
        <v>25.633333333333336</v>
      </c>
      <c r="V48">
        <v>10</v>
      </c>
      <c r="W48">
        <v>10</v>
      </c>
      <c r="X48">
        <v>9.5</v>
      </c>
      <c r="Y48" s="2">
        <f t="shared" si="9"/>
        <v>3</v>
      </c>
      <c r="Z48">
        <v>0</v>
      </c>
      <c r="AA48" s="2">
        <f t="shared" si="6"/>
        <v>0</v>
      </c>
      <c r="AB48">
        <v>2.6</v>
      </c>
      <c r="AC48">
        <v>2.2999999999999998</v>
      </c>
      <c r="AD48" s="3">
        <f t="shared" si="4"/>
        <v>2.2999999999999998</v>
      </c>
      <c r="AE48" s="2">
        <f t="shared" si="5"/>
        <v>4</v>
      </c>
      <c r="AF48" s="2">
        <f t="shared" si="1"/>
        <v>7</v>
      </c>
    </row>
    <row r="49" spans="1:32" x14ac:dyDescent="0.3">
      <c r="A49" t="s">
        <v>7</v>
      </c>
      <c r="B49">
        <v>2</v>
      </c>
      <c r="C49" t="str">
        <f t="shared" si="0"/>
        <v>Intervention</v>
      </c>
      <c r="D49">
        <v>2</v>
      </c>
      <c r="E49">
        <v>164</v>
      </c>
      <c r="F49">
        <v>91.3</v>
      </c>
      <c r="G49">
        <v>84</v>
      </c>
      <c r="H49">
        <v>48.5</v>
      </c>
      <c r="I49">
        <v>44.3</v>
      </c>
      <c r="J49">
        <v>51.5</v>
      </c>
      <c r="K49">
        <v>47</v>
      </c>
      <c r="L49">
        <v>7.9</v>
      </c>
      <c r="M49">
        <v>33.9</v>
      </c>
      <c r="N49">
        <v>42.8</v>
      </c>
      <c r="O49">
        <v>39.1</v>
      </c>
      <c r="P49">
        <v>1467</v>
      </c>
      <c r="Q49">
        <v>16.100000000000001</v>
      </c>
      <c r="R49">
        <v>15.3</v>
      </c>
      <c r="S49">
        <v>16.899999999999999</v>
      </c>
      <c r="T49">
        <v>17</v>
      </c>
      <c r="U49" s="3">
        <f t="shared" si="2"/>
        <v>16.400000000000002</v>
      </c>
      <c r="V49">
        <v>10</v>
      </c>
      <c r="W49">
        <v>10</v>
      </c>
      <c r="X49">
        <v>0</v>
      </c>
      <c r="Y49" s="2">
        <f t="shared" si="9"/>
        <v>2</v>
      </c>
      <c r="Z49">
        <v>15</v>
      </c>
      <c r="AA49" s="2">
        <f t="shared" si="6"/>
        <v>2</v>
      </c>
      <c r="AB49">
        <v>3.69</v>
      </c>
      <c r="AC49">
        <v>3.61</v>
      </c>
      <c r="AD49" s="3">
        <f t="shared" si="4"/>
        <v>3.61</v>
      </c>
      <c r="AE49" s="2">
        <f t="shared" si="5"/>
        <v>3</v>
      </c>
      <c r="AF49" s="2">
        <f t="shared" si="1"/>
        <v>7</v>
      </c>
    </row>
    <row r="50" spans="1:32" x14ac:dyDescent="0.3">
      <c r="A50" t="s">
        <v>61</v>
      </c>
      <c r="B50">
        <v>1</v>
      </c>
      <c r="C50" t="str">
        <f t="shared" si="0"/>
        <v>Control</v>
      </c>
      <c r="D50">
        <v>2</v>
      </c>
      <c r="E50">
        <v>163.5</v>
      </c>
      <c r="F50">
        <v>94</v>
      </c>
      <c r="G50">
        <v>76</v>
      </c>
      <c r="H50">
        <v>50.6</v>
      </c>
      <c r="I50">
        <v>47.6</v>
      </c>
      <c r="J50">
        <v>49.4</v>
      </c>
      <c r="K50">
        <v>46.4</v>
      </c>
      <c r="L50">
        <v>8.9</v>
      </c>
      <c r="M50">
        <v>34.9</v>
      </c>
      <c r="N50">
        <v>39.9</v>
      </c>
      <c r="O50">
        <v>37.5</v>
      </c>
      <c r="P50">
        <v>1453</v>
      </c>
      <c r="Q50">
        <v>15.5</v>
      </c>
      <c r="R50">
        <v>17.399999999999999</v>
      </c>
      <c r="S50">
        <v>19.3</v>
      </c>
      <c r="T50">
        <v>19.600000000000001</v>
      </c>
      <c r="U50" s="3">
        <f t="shared" si="2"/>
        <v>18.766666666666669</v>
      </c>
      <c r="V50">
        <v>10</v>
      </c>
      <c r="W50">
        <v>10</v>
      </c>
      <c r="X50">
        <v>3.9</v>
      </c>
      <c r="Y50" s="2">
        <f>IF(X50=10,4,(IF(AND(X50&lt;10,X50&gt;2),3,(IF(W50=10,2,IF(V50=10,1,0))))))</f>
        <v>3</v>
      </c>
      <c r="Z50">
        <v>13.8</v>
      </c>
      <c r="AA50" s="2">
        <f t="shared" si="6"/>
        <v>2</v>
      </c>
      <c r="AB50">
        <v>3.7</v>
      </c>
      <c r="AC50">
        <v>3.5</v>
      </c>
      <c r="AD50" s="3">
        <f t="shared" si="4"/>
        <v>3.5</v>
      </c>
      <c r="AE50" s="2">
        <f t="shared" si="5"/>
        <v>3</v>
      </c>
      <c r="AF50" s="2">
        <f t="shared" si="1"/>
        <v>8</v>
      </c>
    </row>
    <row r="51" spans="1:32" x14ac:dyDescent="0.3">
      <c r="A51" t="s">
        <v>4</v>
      </c>
      <c r="B51">
        <v>1</v>
      </c>
      <c r="C51" t="str">
        <f t="shared" si="0"/>
        <v>Control</v>
      </c>
      <c r="D51">
        <v>2</v>
      </c>
      <c r="E51">
        <v>170</v>
      </c>
      <c r="F51">
        <v>94.2</v>
      </c>
      <c r="G51">
        <v>68</v>
      </c>
      <c r="H51">
        <v>49.2</v>
      </c>
      <c r="I51">
        <v>46.3</v>
      </c>
      <c r="J51">
        <v>50.8</v>
      </c>
      <c r="K51">
        <v>47.9</v>
      </c>
      <c r="L51">
        <v>11.5</v>
      </c>
      <c r="M51">
        <v>32.6</v>
      </c>
      <c r="N51">
        <v>38.700000000000003</v>
      </c>
      <c r="O51">
        <v>36.4</v>
      </c>
      <c r="P51">
        <v>1485</v>
      </c>
      <c r="Q51">
        <v>15.8</v>
      </c>
      <c r="R51">
        <v>25.5</v>
      </c>
      <c r="S51">
        <v>25.7</v>
      </c>
      <c r="T51">
        <v>28.8</v>
      </c>
      <c r="U51" s="3">
        <f t="shared" si="2"/>
        <v>26.666666666666668</v>
      </c>
      <c r="V51">
        <v>10</v>
      </c>
      <c r="W51">
        <v>10</v>
      </c>
      <c r="X51">
        <v>10</v>
      </c>
      <c r="Y51" s="2">
        <f t="shared" si="9"/>
        <v>4</v>
      </c>
      <c r="Z51">
        <v>11.4</v>
      </c>
      <c r="AA51" s="2">
        <f t="shared" si="6"/>
        <v>3</v>
      </c>
      <c r="AB51">
        <v>3</v>
      </c>
      <c r="AC51">
        <v>2.8</v>
      </c>
      <c r="AD51" s="3">
        <f t="shared" si="4"/>
        <v>2.8</v>
      </c>
      <c r="AE51" s="2">
        <f t="shared" si="5"/>
        <v>4</v>
      </c>
      <c r="AF51" s="2">
        <f t="shared" si="1"/>
        <v>11</v>
      </c>
    </row>
    <row r="52" spans="1:32" x14ac:dyDescent="0.3">
      <c r="A52" t="s">
        <v>31</v>
      </c>
      <c r="B52">
        <v>2</v>
      </c>
      <c r="C52" t="str">
        <f t="shared" si="0"/>
        <v>Intervention</v>
      </c>
      <c r="D52">
        <v>2</v>
      </c>
      <c r="U52" s="3"/>
      <c r="Y52" s="2">
        <f>IF(X52=10,4,(IF(AND(X52&lt;10,X52&gt;2),3,(IF(W52=10,2,IF(V52=10,1,0))))))</f>
        <v>0</v>
      </c>
      <c r="AA52" s="2"/>
      <c r="AD52" s="3"/>
      <c r="AE52" s="2"/>
      <c r="AF52" s="2"/>
    </row>
    <row r="53" spans="1:32" x14ac:dyDescent="0.3">
      <c r="A53" t="s">
        <v>28</v>
      </c>
      <c r="B53">
        <v>2</v>
      </c>
      <c r="C53" t="str">
        <f t="shared" si="0"/>
        <v>Intervention</v>
      </c>
      <c r="D53">
        <v>2</v>
      </c>
      <c r="E53">
        <v>163.19999999999999</v>
      </c>
      <c r="F53">
        <v>112.8</v>
      </c>
      <c r="G53">
        <v>76</v>
      </c>
      <c r="H53">
        <v>49.6</v>
      </c>
      <c r="I53">
        <v>56</v>
      </c>
      <c r="J53">
        <v>50.4</v>
      </c>
      <c r="K53">
        <v>56.8</v>
      </c>
      <c r="L53">
        <v>9.3000000000000007</v>
      </c>
      <c r="M53">
        <v>42.5</v>
      </c>
      <c r="N53">
        <v>42.1</v>
      </c>
      <c r="O53">
        <v>47.5</v>
      </c>
      <c r="P53">
        <v>1681</v>
      </c>
      <c r="Q53">
        <v>14.9</v>
      </c>
      <c r="R53">
        <v>30.8</v>
      </c>
      <c r="S53">
        <v>27.9</v>
      </c>
      <c r="T53">
        <v>28.2</v>
      </c>
      <c r="U53" s="3">
        <f t="shared" si="2"/>
        <v>28.966666666666669</v>
      </c>
      <c r="V53">
        <v>10</v>
      </c>
      <c r="W53">
        <v>10</v>
      </c>
      <c r="X53">
        <v>10</v>
      </c>
      <c r="Y53" s="2">
        <f t="shared" si="9"/>
        <v>4</v>
      </c>
      <c r="Z53">
        <v>12.9</v>
      </c>
      <c r="AA53" s="2">
        <f t="shared" si="6"/>
        <v>3</v>
      </c>
      <c r="AB53">
        <v>2.5</v>
      </c>
      <c r="AC53">
        <v>2.2000000000000002</v>
      </c>
      <c r="AD53" s="3">
        <f t="shared" si="4"/>
        <v>2.2000000000000002</v>
      </c>
      <c r="AE53" s="2">
        <f t="shared" si="5"/>
        <v>4</v>
      </c>
      <c r="AF53" s="2">
        <f t="shared" si="1"/>
        <v>11</v>
      </c>
    </row>
    <row r="54" spans="1:32" x14ac:dyDescent="0.3">
      <c r="A54" t="s">
        <v>13</v>
      </c>
      <c r="B54">
        <v>2</v>
      </c>
      <c r="C54" t="str">
        <f t="shared" si="0"/>
        <v>Intervention</v>
      </c>
      <c r="D54">
        <v>2</v>
      </c>
      <c r="U54" s="3"/>
      <c r="Y54" s="2">
        <f>IF(X54=10,4,(IF(AND(X54&lt;10,X54&gt;2),3,(IF(W54=10,2,IF(V54=10,1,0))))))</f>
        <v>0</v>
      </c>
      <c r="AA54" s="2"/>
      <c r="AD54" s="3"/>
      <c r="AE54" s="2"/>
      <c r="AF54" s="2"/>
    </row>
    <row r="55" spans="1:32" x14ac:dyDescent="0.3">
      <c r="A55" t="s">
        <v>8</v>
      </c>
      <c r="B55">
        <v>2</v>
      </c>
      <c r="C55" t="str">
        <f t="shared" si="0"/>
        <v>Intervention</v>
      </c>
      <c r="D55">
        <v>2</v>
      </c>
      <c r="E55">
        <v>161.5</v>
      </c>
      <c r="F55">
        <v>86.8</v>
      </c>
      <c r="G55">
        <v>66</v>
      </c>
      <c r="H55">
        <v>44.1</v>
      </c>
      <c r="I55">
        <v>38.299999999999997</v>
      </c>
      <c r="J55">
        <v>55.9</v>
      </c>
      <c r="K55">
        <v>48.5</v>
      </c>
      <c r="L55">
        <v>9.9</v>
      </c>
      <c r="M55">
        <v>33.1</v>
      </c>
      <c r="N55">
        <v>44.4</v>
      </c>
      <c r="O55">
        <v>38.6</v>
      </c>
      <c r="P55">
        <v>1498</v>
      </c>
      <c r="Q55">
        <v>17.3</v>
      </c>
      <c r="R55">
        <v>24.1</v>
      </c>
      <c r="S55">
        <v>25.6</v>
      </c>
      <c r="T55">
        <v>26.4</v>
      </c>
      <c r="U55" s="3">
        <f t="shared" si="2"/>
        <v>25.366666666666664</v>
      </c>
      <c r="V55">
        <v>10</v>
      </c>
      <c r="W55">
        <v>10</v>
      </c>
      <c r="X55">
        <v>10</v>
      </c>
      <c r="Y55" s="2">
        <f>IF(X55=10,4,(IF(AND(X55&lt;10,X55&gt;2),3,(IF(W55=10,2,IF(V55=10,1,0))))))</f>
        <v>4</v>
      </c>
      <c r="Z55">
        <v>14.3</v>
      </c>
      <c r="AA55" s="2">
        <f t="shared" si="6"/>
        <v>2</v>
      </c>
      <c r="AB55">
        <v>2.6</v>
      </c>
      <c r="AC55">
        <v>2.4</v>
      </c>
      <c r="AD55" s="3">
        <f t="shared" si="4"/>
        <v>2.4</v>
      </c>
      <c r="AE55" s="2">
        <f t="shared" si="5"/>
        <v>4</v>
      </c>
      <c r="AF55" s="2">
        <f t="shared" si="1"/>
        <v>10</v>
      </c>
    </row>
    <row r="56" spans="1:32" x14ac:dyDescent="0.3">
      <c r="A56" t="s">
        <v>38</v>
      </c>
      <c r="B56">
        <v>1</v>
      </c>
      <c r="C56" t="str">
        <f t="shared" si="0"/>
        <v>Control</v>
      </c>
      <c r="D56">
        <v>2</v>
      </c>
      <c r="E56">
        <v>157</v>
      </c>
      <c r="F56">
        <v>68.5</v>
      </c>
      <c r="G56">
        <v>70</v>
      </c>
      <c r="H56">
        <v>36.700000000000003</v>
      </c>
      <c r="I56">
        <v>25.2</v>
      </c>
      <c r="J56">
        <v>63.3</v>
      </c>
      <c r="K56">
        <v>43.3</v>
      </c>
      <c r="L56">
        <v>7.1</v>
      </c>
      <c r="M56">
        <v>27.8</v>
      </c>
      <c r="N56">
        <v>52.9</v>
      </c>
      <c r="O56">
        <v>36.200000000000003</v>
      </c>
      <c r="P56">
        <v>1385</v>
      </c>
      <c r="Q56">
        <v>20.2</v>
      </c>
      <c r="R56">
        <v>16.100000000000001</v>
      </c>
      <c r="S56">
        <v>18.5</v>
      </c>
      <c r="T56">
        <v>19.399999999999999</v>
      </c>
      <c r="U56" s="3">
        <f t="shared" si="2"/>
        <v>18</v>
      </c>
      <c r="V56">
        <v>10</v>
      </c>
      <c r="W56">
        <v>10</v>
      </c>
      <c r="X56">
        <v>10</v>
      </c>
      <c r="Y56" s="2">
        <f>IF(X56=10,4,(IF(AND(X56&lt;10,X56&gt;2),3,(IF(W56=10,2,IF(V56=10,1,0))))))</f>
        <v>4</v>
      </c>
      <c r="Z56">
        <v>15.8</v>
      </c>
      <c r="AA56" s="2">
        <f t="shared" si="6"/>
        <v>2</v>
      </c>
      <c r="AB56">
        <v>4.2</v>
      </c>
      <c r="AC56">
        <v>3.93</v>
      </c>
      <c r="AD56" s="3">
        <f t="shared" si="4"/>
        <v>3.93</v>
      </c>
      <c r="AE56" s="2">
        <f t="shared" si="5"/>
        <v>3</v>
      </c>
      <c r="AF56" s="2">
        <f t="shared" si="1"/>
        <v>9</v>
      </c>
    </row>
    <row r="57" spans="1:32" x14ac:dyDescent="0.3">
      <c r="A57" t="s">
        <v>32</v>
      </c>
      <c r="B57">
        <v>2</v>
      </c>
      <c r="C57" t="str">
        <f t="shared" si="0"/>
        <v>Intervention</v>
      </c>
      <c r="D57">
        <v>2</v>
      </c>
      <c r="E57">
        <v>156.19999999999999</v>
      </c>
      <c r="F57">
        <v>77.599999999999994</v>
      </c>
      <c r="G57">
        <v>82</v>
      </c>
      <c r="H57">
        <v>46.7</v>
      </c>
      <c r="I57">
        <v>36.200000000000003</v>
      </c>
      <c r="J57">
        <v>53.3</v>
      </c>
      <c r="K57">
        <v>41.4</v>
      </c>
      <c r="L57">
        <v>5.7</v>
      </c>
      <c r="M57">
        <v>31.9</v>
      </c>
      <c r="N57">
        <v>46</v>
      </c>
      <c r="O57">
        <v>35.700000000000003</v>
      </c>
      <c r="P57">
        <v>1343</v>
      </c>
      <c r="Q57">
        <v>17.3</v>
      </c>
      <c r="R57">
        <v>23.9</v>
      </c>
      <c r="S57">
        <v>26.3</v>
      </c>
      <c r="T57">
        <v>28.8</v>
      </c>
      <c r="U57" s="3">
        <f t="shared" si="2"/>
        <v>26.333333333333332</v>
      </c>
      <c r="V57">
        <v>10</v>
      </c>
      <c r="W57">
        <v>10</v>
      </c>
      <c r="X57">
        <v>10</v>
      </c>
      <c r="Y57" s="2">
        <f t="shared" ref="Y57" si="10">IF(X57=10,4,(IF(AND(X57&lt;10,X57&gt;2),3,(IF(W57=10,2,IF(V57=10,1,0))))))</f>
        <v>4</v>
      </c>
      <c r="Z57">
        <v>10.7</v>
      </c>
      <c r="AA57" s="2">
        <f t="shared" si="6"/>
        <v>4</v>
      </c>
      <c r="AB57">
        <v>2</v>
      </c>
      <c r="AC57">
        <v>1.8</v>
      </c>
      <c r="AD57" s="3">
        <f t="shared" si="4"/>
        <v>1.8</v>
      </c>
      <c r="AE57" s="2">
        <f t="shared" si="5"/>
        <v>4</v>
      </c>
      <c r="AF57" s="2">
        <f t="shared" si="1"/>
        <v>12</v>
      </c>
    </row>
    <row r="58" spans="1:32" x14ac:dyDescent="0.3">
      <c r="A58" t="s">
        <v>36</v>
      </c>
      <c r="B58">
        <v>1</v>
      </c>
      <c r="C58" t="str">
        <f t="shared" si="0"/>
        <v>Control</v>
      </c>
      <c r="D58">
        <v>2</v>
      </c>
      <c r="U58" s="3"/>
      <c r="Y58" s="2">
        <f>IF(X58=10,4,(IF(AND(X58&lt;10,X58&gt;2),3,(IF(W58=10,2,IF(V58=10,1,0))))))</f>
        <v>0</v>
      </c>
      <c r="AA58" s="2"/>
      <c r="AD58" s="3"/>
      <c r="AE58" s="2"/>
      <c r="AF58" s="2"/>
    </row>
    <row r="59" spans="1:32" x14ac:dyDescent="0.3">
      <c r="A59" t="s">
        <v>34</v>
      </c>
      <c r="B59">
        <v>2</v>
      </c>
      <c r="C59" t="str">
        <f t="shared" si="0"/>
        <v>Intervention</v>
      </c>
      <c r="D59">
        <v>2</v>
      </c>
      <c r="U59" s="3"/>
      <c r="Y59" s="2">
        <f t="shared" ref="Y59:Y61" si="11">IF(X59=10,4,(IF(AND(X59&lt;10,X59&gt;2),3,(IF(W59=10,2,IF(V59=10,1,0))))))</f>
        <v>0</v>
      </c>
      <c r="AA59" s="2"/>
      <c r="AD59" s="3"/>
      <c r="AE59" s="2"/>
      <c r="AF59" s="2"/>
    </row>
    <row r="60" spans="1:32" x14ac:dyDescent="0.3">
      <c r="A60" t="s">
        <v>63</v>
      </c>
      <c r="B60">
        <v>1</v>
      </c>
      <c r="C60" t="str">
        <f t="shared" si="0"/>
        <v>Control</v>
      </c>
      <c r="D60">
        <v>2</v>
      </c>
      <c r="E60">
        <v>156.30000000000001</v>
      </c>
      <c r="F60">
        <v>94.7</v>
      </c>
      <c r="G60">
        <v>69</v>
      </c>
      <c r="H60">
        <v>52.8</v>
      </c>
      <c r="I60">
        <v>50</v>
      </c>
      <c r="J60">
        <v>47.2</v>
      </c>
      <c r="K60">
        <v>44.7</v>
      </c>
      <c r="L60">
        <v>7.8</v>
      </c>
      <c r="M60">
        <v>38.9</v>
      </c>
      <c r="N60">
        <v>38.9</v>
      </c>
      <c r="O60">
        <v>36.799999999999997</v>
      </c>
      <c r="P60">
        <v>1415</v>
      </c>
      <c r="Q60">
        <v>14.9</v>
      </c>
      <c r="R60">
        <v>16.100000000000001</v>
      </c>
      <c r="S60">
        <v>15.8</v>
      </c>
      <c r="T60">
        <v>15.9</v>
      </c>
      <c r="U60" s="3">
        <f t="shared" si="2"/>
        <v>15.933333333333335</v>
      </c>
      <c r="V60">
        <v>10</v>
      </c>
      <c r="W60">
        <v>10</v>
      </c>
      <c r="X60">
        <v>10</v>
      </c>
      <c r="Y60" s="2">
        <f t="shared" si="11"/>
        <v>4</v>
      </c>
      <c r="Z60">
        <v>16.899999999999999</v>
      </c>
      <c r="AA60" s="2">
        <f t="shared" si="6"/>
        <v>1</v>
      </c>
      <c r="AB60">
        <v>2.8</v>
      </c>
      <c r="AC60">
        <v>3</v>
      </c>
      <c r="AD60" s="3">
        <f t="shared" si="4"/>
        <v>2.8</v>
      </c>
      <c r="AE60" s="2">
        <f t="shared" si="5"/>
        <v>4</v>
      </c>
      <c r="AF60" s="2">
        <f t="shared" si="1"/>
        <v>9</v>
      </c>
    </row>
    <row r="61" spans="1:32" x14ac:dyDescent="0.3">
      <c r="A61" t="s">
        <v>62</v>
      </c>
      <c r="B61">
        <v>1</v>
      </c>
      <c r="C61" t="str">
        <f t="shared" si="0"/>
        <v>Control</v>
      </c>
      <c r="D61">
        <v>2</v>
      </c>
      <c r="E61">
        <v>183.5</v>
      </c>
      <c r="F61">
        <v>110.4</v>
      </c>
      <c r="G61">
        <v>71</v>
      </c>
      <c r="H61">
        <v>29.5</v>
      </c>
      <c r="I61">
        <v>32.6</v>
      </c>
      <c r="J61">
        <v>70.5</v>
      </c>
      <c r="K61">
        <v>77.8</v>
      </c>
      <c r="L61">
        <v>18.3</v>
      </c>
      <c r="M61">
        <v>32.6</v>
      </c>
      <c r="N61">
        <v>53.9</v>
      </c>
      <c r="O61">
        <v>59.5</v>
      </c>
      <c r="P61">
        <v>2213</v>
      </c>
      <c r="Q61">
        <v>20</v>
      </c>
      <c r="R61">
        <v>38</v>
      </c>
      <c r="S61">
        <v>39.9</v>
      </c>
      <c r="T61">
        <v>37</v>
      </c>
      <c r="U61" s="3">
        <f t="shared" si="2"/>
        <v>38.300000000000004</v>
      </c>
      <c r="V61">
        <v>10</v>
      </c>
      <c r="W61">
        <v>10</v>
      </c>
      <c r="X61">
        <v>10</v>
      </c>
      <c r="Y61" s="2">
        <f t="shared" si="11"/>
        <v>4</v>
      </c>
      <c r="Z61">
        <v>12.2</v>
      </c>
      <c r="AA61" s="2">
        <f t="shared" si="6"/>
        <v>3</v>
      </c>
      <c r="AB61">
        <v>2.9</v>
      </c>
      <c r="AC61">
        <v>2.8</v>
      </c>
      <c r="AD61" s="3">
        <f t="shared" si="4"/>
        <v>2.8</v>
      </c>
      <c r="AE61" s="2">
        <f t="shared" si="5"/>
        <v>4</v>
      </c>
      <c r="AF61" s="2">
        <f t="shared" si="1"/>
        <v>11</v>
      </c>
    </row>
    <row r="62" spans="1:32" x14ac:dyDescent="0.3">
      <c r="Y62" s="2"/>
      <c r="AF62" s="2"/>
    </row>
  </sheetData>
  <autoFilter ref="A1:AF1" xr:uid="{93EE3A6D-7325-4022-84EF-54A6597D6EF9}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3CC66-D3BF-4551-9FCF-E168035B8CBF}">
  <dimension ref="A1:AF62"/>
  <sheetViews>
    <sheetView tabSelected="1" workbookViewId="0">
      <selection activeCell="AF2" sqref="AF2"/>
    </sheetView>
  </sheetViews>
  <sheetFormatPr defaultRowHeight="14.4" x14ac:dyDescent="0.3"/>
  <cols>
    <col min="2" max="2" width="13.109375" customWidth="1"/>
    <col min="3" max="3" width="12" bestFit="1" customWidth="1"/>
    <col min="4" max="4" width="12" customWidth="1"/>
    <col min="8" max="8" width="10" bestFit="1" customWidth="1"/>
    <col min="9" max="9" width="11.21875" bestFit="1" customWidth="1"/>
    <col min="10" max="10" width="10.77734375" bestFit="1" customWidth="1"/>
    <col min="11" max="11" width="9.88671875" bestFit="1" customWidth="1"/>
    <col min="12" max="12" width="12.33203125" bestFit="1" customWidth="1"/>
    <col min="13" max="13" width="12.77734375" bestFit="1" customWidth="1"/>
    <col min="14" max="14" width="13.21875" bestFit="1" customWidth="1"/>
    <col min="15" max="15" width="11.5546875" bestFit="1" customWidth="1"/>
    <col min="16" max="16" width="11.5546875" customWidth="1"/>
    <col min="17" max="17" width="12.77734375" bestFit="1" customWidth="1"/>
    <col min="25" max="25" width="12.21875" customWidth="1"/>
    <col min="27" max="27" width="8.5546875" customWidth="1"/>
    <col min="31" max="31" width="10.109375" customWidth="1"/>
    <col min="32" max="32" width="10" bestFit="1" customWidth="1"/>
  </cols>
  <sheetData>
    <row r="1" spans="1:32" x14ac:dyDescent="0.3">
      <c r="A1" t="s">
        <v>0</v>
      </c>
      <c r="B1" t="s">
        <v>1</v>
      </c>
      <c r="C1" t="s">
        <v>2</v>
      </c>
      <c r="D1" t="s">
        <v>110</v>
      </c>
      <c r="E1" t="s">
        <v>64</v>
      </c>
      <c r="F1" t="s">
        <v>65</v>
      </c>
      <c r="G1" t="s">
        <v>3</v>
      </c>
      <c r="H1" t="s">
        <v>66</v>
      </c>
      <c r="I1" t="s">
        <v>67</v>
      </c>
      <c r="J1" t="s">
        <v>68</v>
      </c>
      <c r="K1" t="s">
        <v>69</v>
      </c>
      <c r="L1" t="s">
        <v>70</v>
      </c>
      <c r="M1" t="s">
        <v>71</v>
      </c>
      <c r="N1" t="s">
        <v>72</v>
      </c>
      <c r="O1" t="s">
        <v>73</v>
      </c>
      <c r="P1" t="s">
        <v>74</v>
      </c>
      <c r="Q1" t="s">
        <v>75</v>
      </c>
      <c r="R1" t="s">
        <v>76</v>
      </c>
      <c r="S1" t="s">
        <v>77</v>
      </c>
      <c r="T1" t="s">
        <v>78</v>
      </c>
      <c r="U1" s="1" t="s">
        <v>86</v>
      </c>
      <c r="V1" t="s">
        <v>81</v>
      </c>
      <c r="W1" t="s">
        <v>79</v>
      </c>
      <c r="X1" t="s">
        <v>80</v>
      </c>
      <c r="Y1" s="1" t="s">
        <v>87</v>
      </c>
      <c r="Z1" t="s">
        <v>82</v>
      </c>
      <c r="AA1" s="1" t="s">
        <v>88</v>
      </c>
      <c r="AB1" t="s">
        <v>83</v>
      </c>
      <c r="AC1" t="s">
        <v>84</v>
      </c>
      <c r="AD1" t="s">
        <v>90</v>
      </c>
      <c r="AE1" s="1" t="s">
        <v>89</v>
      </c>
      <c r="AF1" s="1" t="s">
        <v>85</v>
      </c>
    </row>
    <row r="2" spans="1:32" x14ac:dyDescent="0.3">
      <c r="A2" t="s">
        <v>57</v>
      </c>
      <c r="B2">
        <v>2</v>
      </c>
      <c r="C2" t="str">
        <f t="shared" ref="C2:C61" si="0">IF(B2=1, "Control", "Intervention")</f>
        <v>Intervention</v>
      </c>
      <c r="D2">
        <v>3</v>
      </c>
      <c r="H2" s="3"/>
      <c r="I2" s="3"/>
      <c r="J2" s="3"/>
      <c r="K2" s="3"/>
      <c r="L2" s="3"/>
      <c r="M2" s="3"/>
      <c r="N2" s="3"/>
      <c r="O2" s="3"/>
      <c r="P2" s="3"/>
      <c r="Q2" s="3"/>
      <c r="U2" s="3"/>
      <c r="Y2" s="2"/>
      <c r="AA2" s="2"/>
      <c r="AD2" s="3"/>
      <c r="AE2" s="2"/>
      <c r="AF2" s="2"/>
    </row>
    <row r="3" spans="1:32" x14ac:dyDescent="0.3">
      <c r="A3" t="s">
        <v>20</v>
      </c>
      <c r="B3">
        <v>2</v>
      </c>
      <c r="C3" t="str">
        <f t="shared" si="0"/>
        <v>Intervention</v>
      </c>
      <c r="D3">
        <v>3</v>
      </c>
      <c r="E3">
        <v>157.9</v>
      </c>
      <c r="F3">
        <v>63</v>
      </c>
      <c r="G3">
        <v>79</v>
      </c>
      <c r="H3">
        <v>40.1</v>
      </c>
      <c r="I3">
        <v>25.3</v>
      </c>
      <c r="J3">
        <v>59.9</v>
      </c>
      <c r="K3">
        <v>37.700000000000003</v>
      </c>
      <c r="L3">
        <v>5.0999999999999996</v>
      </c>
      <c r="M3">
        <v>25.2</v>
      </c>
      <c r="N3">
        <v>51.9</v>
      </c>
      <c r="O3">
        <v>32.700000000000003</v>
      </c>
      <c r="P3">
        <v>1262</v>
      </c>
      <c r="Q3">
        <v>20</v>
      </c>
      <c r="R3">
        <v>21.3</v>
      </c>
      <c r="S3">
        <v>23.9</v>
      </c>
      <c r="T3">
        <v>23.7</v>
      </c>
      <c r="U3" s="3">
        <f>AVERAGE(R3:T3)</f>
        <v>22.966666666666669</v>
      </c>
      <c r="V3">
        <v>10</v>
      </c>
      <c r="W3">
        <v>10</v>
      </c>
      <c r="X3">
        <v>10</v>
      </c>
      <c r="Y3" s="2">
        <f t="shared" ref="Y3:Y61" si="1">IF(X3=10,4,(IF(AND(X3&lt;10,X3&gt;2),3,(IF(W3=10,2,IF(V3=10,1,0))))))</f>
        <v>4</v>
      </c>
      <c r="Z3">
        <v>12.8</v>
      </c>
      <c r="AA3" s="2">
        <f t="shared" ref="AA3:AA61" si="2">IF(Z3&gt;16.7,1,(IF(AND(Z3&lt;=16.6, Z3&gt;=13.7),2,(IF(AND(Z3&lt;=13.6, Z3&gt;=11.2),3,(IF(AND(Z3&lt;=11.1, Z3&gt;0),4,0)))))))</f>
        <v>3</v>
      </c>
      <c r="AB3">
        <v>3</v>
      </c>
      <c r="AC3">
        <v>2.6</v>
      </c>
      <c r="AD3" s="3">
        <f t="shared" ref="AD3:AD61" si="3">MIN(AB3:AC3)</f>
        <v>2.6</v>
      </c>
      <c r="AE3" s="2">
        <f t="shared" ref="AE3:AE61" si="4">IF(AD3&gt;=5.7,1,(IF(AND(AD3&lt;=5.6,AD3&gt;=4.1),2,(IF(AND(AD3&lt;=4,AD3&gt;=3.2),3,(IF(AD3&lt;=3.1,4,)))))))</f>
        <v>4</v>
      </c>
      <c r="AF3" s="2">
        <f t="shared" ref="AF2:AF61" si="5">SUM(Y3,AA3,AE3)</f>
        <v>11</v>
      </c>
    </row>
    <row r="4" spans="1:32" x14ac:dyDescent="0.3">
      <c r="A4" t="s">
        <v>21</v>
      </c>
      <c r="B4">
        <v>2</v>
      </c>
      <c r="C4" t="str">
        <f t="shared" si="0"/>
        <v>Intervention</v>
      </c>
      <c r="D4">
        <v>3</v>
      </c>
      <c r="E4">
        <v>169.4</v>
      </c>
      <c r="F4">
        <v>94.8</v>
      </c>
      <c r="G4">
        <v>70</v>
      </c>
      <c r="H4">
        <v>25.1</v>
      </c>
      <c r="I4">
        <v>23.8</v>
      </c>
      <c r="J4">
        <v>74.900000000000006</v>
      </c>
      <c r="K4">
        <v>71</v>
      </c>
      <c r="L4">
        <v>13.9</v>
      </c>
      <c r="M4">
        <v>33.200000000000003</v>
      </c>
      <c r="N4">
        <v>60.2</v>
      </c>
      <c r="O4">
        <v>57.1</v>
      </c>
      <c r="P4">
        <v>2042</v>
      </c>
      <c r="Q4">
        <v>21.5</v>
      </c>
      <c r="R4">
        <v>38.299999999999997</v>
      </c>
      <c r="S4">
        <v>42.1</v>
      </c>
      <c r="T4">
        <v>39.1</v>
      </c>
      <c r="U4" s="3">
        <f t="shared" ref="U4:U61" si="6">AVERAGE(R4:T4)</f>
        <v>39.833333333333336</v>
      </c>
      <c r="V4">
        <v>10</v>
      </c>
      <c r="W4">
        <v>10</v>
      </c>
      <c r="X4">
        <v>4.5</v>
      </c>
      <c r="Y4" s="2">
        <f t="shared" si="1"/>
        <v>3</v>
      </c>
      <c r="Z4">
        <v>19.5</v>
      </c>
      <c r="AA4" s="2">
        <f t="shared" si="2"/>
        <v>1</v>
      </c>
      <c r="AB4">
        <v>5.9</v>
      </c>
      <c r="AC4">
        <v>5</v>
      </c>
      <c r="AD4" s="3">
        <f t="shared" si="3"/>
        <v>5</v>
      </c>
      <c r="AE4" s="2">
        <f t="shared" si="4"/>
        <v>2</v>
      </c>
      <c r="AF4" s="2">
        <f t="shared" si="5"/>
        <v>6</v>
      </c>
    </row>
    <row r="5" spans="1:32" x14ac:dyDescent="0.3">
      <c r="A5" t="s">
        <v>11</v>
      </c>
      <c r="B5">
        <v>2</v>
      </c>
      <c r="C5" t="str">
        <f t="shared" si="0"/>
        <v>Intervention</v>
      </c>
      <c r="D5">
        <v>3</v>
      </c>
      <c r="E5">
        <v>173.6</v>
      </c>
      <c r="F5">
        <v>83.4</v>
      </c>
      <c r="G5">
        <v>75</v>
      </c>
      <c r="H5">
        <v>26.9</v>
      </c>
      <c r="I5">
        <v>22.5</v>
      </c>
      <c r="J5">
        <v>73.099999999999994</v>
      </c>
      <c r="K5">
        <v>60.9</v>
      </c>
      <c r="L5">
        <v>13.1</v>
      </c>
      <c r="M5">
        <v>27.5</v>
      </c>
      <c r="N5">
        <v>57.4</v>
      </c>
      <c r="O5">
        <v>47.8</v>
      </c>
      <c r="P5">
        <v>1787</v>
      </c>
      <c r="Q5">
        <v>21.4</v>
      </c>
      <c r="R5">
        <v>35.6</v>
      </c>
      <c r="S5">
        <v>38.200000000000003</v>
      </c>
      <c r="T5">
        <v>39.700000000000003</v>
      </c>
      <c r="U5" s="3">
        <f t="shared" si="6"/>
        <v>37.833333333333336</v>
      </c>
      <c r="V5">
        <v>10</v>
      </c>
      <c r="W5">
        <v>10</v>
      </c>
      <c r="X5">
        <v>10</v>
      </c>
      <c r="Y5" s="2">
        <f t="shared" si="1"/>
        <v>4</v>
      </c>
      <c r="Z5">
        <v>10.7</v>
      </c>
      <c r="AA5" s="2">
        <f t="shared" si="2"/>
        <v>4</v>
      </c>
      <c r="AB5">
        <v>2.4</v>
      </c>
      <c r="AC5">
        <v>2.4</v>
      </c>
      <c r="AD5" s="3">
        <f t="shared" si="3"/>
        <v>2.4</v>
      </c>
      <c r="AE5" s="2">
        <f t="shared" si="4"/>
        <v>4</v>
      </c>
      <c r="AF5" s="2">
        <f t="shared" si="5"/>
        <v>12</v>
      </c>
    </row>
    <row r="6" spans="1:32" x14ac:dyDescent="0.3">
      <c r="A6" t="s">
        <v>46</v>
      </c>
      <c r="B6">
        <v>2</v>
      </c>
      <c r="C6" t="str">
        <f t="shared" si="0"/>
        <v>Intervention</v>
      </c>
      <c r="D6">
        <v>3</v>
      </c>
      <c r="E6">
        <v>149.4</v>
      </c>
      <c r="F6">
        <v>57.6</v>
      </c>
      <c r="G6">
        <v>87</v>
      </c>
      <c r="H6">
        <v>47.1</v>
      </c>
      <c r="I6">
        <v>27.1</v>
      </c>
      <c r="J6">
        <v>52.9</v>
      </c>
      <c r="K6">
        <v>30.5</v>
      </c>
      <c r="L6">
        <v>1.1000000000000001</v>
      </c>
      <c r="M6">
        <v>25.9</v>
      </c>
      <c r="N6">
        <v>50.9</v>
      </c>
      <c r="O6">
        <v>29.3</v>
      </c>
      <c r="P6">
        <v>1103</v>
      </c>
      <c r="Q6">
        <v>19.100000000000001</v>
      </c>
      <c r="R6">
        <v>19.8</v>
      </c>
      <c r="S6">
        <v>19.8</v>
      </c>
      <c r="T6">
        <v>19.600000000000001</v>
      </c>
      <c r="U6" s="3">
        <f t="shared" si="6"/>
        <v>19.733333333333334</v>
      </c>
      <c r="V6">
        <v>10</v>
      </c>
      <c r="W6">
        <v>10</v>
      </c>
      <c r="X6">
        <v>9.5</v>
      </c>
      <c r="Y6" s="2">
        <f t="shared" si="1"/>
        <v>3</v>
      </c>
      <c r="Z6">
        <v>14</v>
      </c>
      <c r="AA6" s="2">
        <f t="shared" si="2"/>
        <v>2</v>
      </c>
      <c r="AB6">
        <v>5.4</v>
      </c>
      <c r="AC6">
        <v>5.4</v>
      </c>
      <c r="AD6" s="3">
        <f t="shared" si="3"/>
        <v>5.4</v>
      </c>
      <c r="AE6" s="2">
        <f t="shared" si="4"/>
        <v>2</v>
      </c>
      <c r="AF6" s="2">
        <f t="shared" si="5"/>
        <v>7</v>
      </c>
    </row>
    <row r="7" spans="1:32" x14ac:dyDescent="0.3">
      <c r="A7" t="s">
        <v>42</v>
      </c>
      <c r="B7">
        <v>2</v>
      </c>
      <c r="C7" t="str">
        <f t="shared" si="0"/>
        <v>Intervention</v>
      </c>
      <c r="D7">
        <v>3</v>
      </c>
      <c r="E7">
        <v>161.80000000000001</v>
      </c>
      <c r="F7">
        <v>71.8</v>
      </c>
      <c r="G7">
        <v>71</v>
      </c>
      <c r="H7">
        <v>37.6</v>
      </c>
      <c r="I7">
        <v>27</v>
      </c>
      <c r="J7">
        <v>62.4</v>
      </c>
      <c r="K7">
        <v>44.8</v>
      </c>
      <c r="L7">
        <v>8.3000000000000007</v>
      </c>
      <c r="M7">
        <v>27.4</v>
      </c>
      <c r="N7">
        <v>50.8</v>
      </c>
      <c r="O7">
        <v>36.5</v>
      </c>
      <c r="P7">
        <v>1418</v>
      </c>
      <c r="Q7">
        <v>19.7</v>
      </c>
      <c r="R7">
        <v>34</v>
      </c>
      <c r="S7">
        <v>33</v>
      </c>
      <c r="T7">
        <v>34.1</v>
      </c>
      <c r="U7" s="3">
        <f t="shared" si="6"/>
        <v>33.699999999999996</v>
      </c>
      <c r="V7">
        <v>10</v>
      </c>
      <c r="W7">
        <v>10</v>
      </c>
      <c r="X7">
        <v>10</v>
      </c>
      <c r="Y7" s="2">
        <f t="shared" si="1"/>
        <v>4</v>
      </c>
      <c r="Z7">
        <v>10.4</v>
      </c>
      <c r="AA7" s="2">
        <f t="shared" si="2"/>
        <v>4</v>
      </c>
      <c r="AB7">
        <v>2.5</v>
      </c>
      <c r="AC7">
        <v>2.6</v>
      </c>
      <c r="AD7" s="3">
        <f t="shared" si="3"/>
        <v>2.5</v>
      </c>
      <c r="AE7" s="2">
        <f t="shared" si="4"/>
        <v>4</v>
      </c>
      <c r="AF7" s="2">
        <f t="shared" si="5"/>
        <v>12</v>
      </c>
    </row>
    <row r="8" spans="1:32" x14ac:dyDescent="0.3">
      <c r="A8" t="s">
        <v>53</v>
      </c>
      <c r="B8">
        <v>1</v>
      </c>
      <c r="C8" t="str">
        <f t="shared" si="0"/>
        <v>Control</v>
      </c>
      <c r="D8">
        <v>3</v>
      </c>
      <c r="E8">
        <v>181.8</v>
      </c>
      <c r="F8">
        <v>87.2</v>
      </c>
      <c r="G8">
        <v>75</v>
      </c>
      <c r="H8">
        <v>25.2</v>
      </c>
      <c r="I8">
        <v>22</v>
      </c>
      <c r="J8">
        <v>74.8</v>
      </c>
      <c r="K8">
        <v>65.2</v>
      </c>
      <c r="L8">
        <v>14.9</v>
      </c>
      <c r="M8">
        <v>26.3</v>
      </c>
      <c r="N8">
        <v>57.8</v>
      </c>
      <c r="O8">
        <v>50.4</v>
      </c>
      <c r="P8">
        <v>1895</v>
      </c>
      <c r="Q8">
        <v>21.7</v>
      </c>
      <c r="R8">
        <v>25.4</v>
      </c>
      <c r="S8">
        <v>27.3</v>
      </c>
      <c r="T8">
        <v>27.1</v>
      </c>
      <c r="U8" s="3">
        <f t="shared" si="6"/>
        <v>26.600000000000005</v>
      </c>
      <c r="V8">
        <v>10</v>
      </c>
      <c r="W8">
        <v>10</v>
      </c>
      <c r="X8">
        <v>10</v>
      </c>
      <c r="Y8" s="2">
        <f t="shared" si="1"/>
        <v>4</v>
      </c>
      <c r="Z8">
        <v>12.3</v>
      </c>
      <c r="AA8" s="2">
        <f t="shared" si="2"/>
        <v>3</v>
      </c>
      <c r="AB8">
        <v>3.1</v>
      </c>
      <c r="AC8">
        <v>3.3</v>
      </c>
      <c r="AD8" s="3">
        <f t="shared" si="3"/>
        <v>3.1</v>
      </c>
      <c r="AE8" s="2">
        <f t="shared" si="4"/>
        <v>4</v>
      </c>
      <c r="AF8" s="2">
        <f t="shared" si="5"/>
        <v>11</v>
      </c>
    </row>
    <row r="9" spans="1:32" x14ac:dyDescent="0.3">
      <c r="A9" t="s">
        <v>39</v>
      </c>
      <c r="B9">
        <v>2</v>
      </c>
      <c r="C9" t="str">
        <f t="shared" si="0"/>
        <v>Intervention</v>
      </c>
      <c r="D9">
        <v>3</v>
      </c>
      <c r="E9">
        <v>153.19999999999999</v>
      </c>
      <c r="F9">
        <v>99.4</v>
      </c>
      <c r="G9">
        <v>66</v>
      </c>
      <c r="H9">
        <v>55.8</v>
      </c>
      <c r="I9">
        <v>55.5</v>
      </c>
      <c r="J9">
        <v>44.2</v>
      </c>
      <c r="K9">
        <v>43.9</v>
      </c>
      <c r="L9">
        <v>7.4</v>
      </c>
      <c r="M9">
        <v>42.5</v>
      </c>
      <c r="N9">
        <v>36.799999999999997</v>
      </c>
      <c r="O9">
        <v>36.6</v>
      </c>
      <c r="P9">
        <v>1398</v>
      </c>
      <c r="Q9">
        <v>14.1</v>
      </c>
      <c r="R9">
        <v>26.2</v>
      </c>
      <c r="S9">
        <v>24.7</v>
      </c>
      <c r="T9">
        <v>25.6</v>
      </c>
      <c r="U9" s="3">
        <f t="shared" si="6"/>
        <v>25.5</v>
      </c>
      <c r="V9">
        <v>10</v>
      </c>
      <c r="W9">
        <v>10</v>
      </c>
      <c r="X9">
        <v>8.1</v>
      </c>
      <c r="Y9" s="2">
        <f t="shared" si="1"/>
        <v>3</v>
      </c>
      <c r="Z9">
        <v>13.4</v>
      </c>
      <c r="AA9" s="2">
        <f t="shared" si="2"/>
        <v>3</v>
      </c>
      <c r="AB9">
        <v>3</v>
      </c>
      <c r="AC9">
        <v>2.9</v>
      </c>
      <c r="AD9" s="3">
        <f t="shared" si="3"/>
        <v>2.9</v>
      </c>
      <c r="AE9" s="2">
        <f t="shared" si="4"/>
        <v>4</v>
      </c>
      <c r="AF9" s="2">
        <f t="shared" si="5"/>
        <v>10</v>
      </c>
    </row>
    <row r="10" spans="1:32" x14ac:dyDescent="0.3">
      <c r="A10" t="s">
        <v>58</v>
      </c>
      <c r="B10">
        <v>1</v>
      </c>
      <c r="C10" t="str">
        <f t="shared" si="0"/>
        <v>Control</v>
      </c>
      <c r="D10">
        <v>3</v>
      </c>
      <c r="E10">
        <v>172.3</v>
      </c>
      <c r="F10">
        <v>89.2</v>
      </c>
      <c r="G10">
        <v>66</v>
      </c>
      <c r="H10">
        <v>41.4</v>
      </c>
      <c r="I10">
        <v>36.9</v>
      </c>
      <c r="J10">
        <v>58.6</v>
      </c>
      <c r="K10">
        <v>52.3</v>
      </c>
      <c r="L10">
        <v>12.5</v>
      </c>
      <c r="M10">
        <v>30.2</v>
      </c>
      <c r="N10">
        <v>44.6</v>
      </c>
      <c r="O10">
        <v>39.799999999999997</v>
      </c>
      <c r="P10">
        <v>1582</v>
      </c>
      <c r="Q10">
        <v>17.7</v>
      </c>
      <c r="R10">
        <v>33.4</v>
      </c>
      <c r="S10">
        <v>33.299999999999997</v>
      </c>
      <c r="T10">
        <v>31.8</v>
      </c>
      <c r="U10" s="3">
        <f t="shared" si="6"/>
        <v>32.833333333333329</v>
      </c>
      <c r="V10">
        <v>10</v>
      </c>
      <c r="W10">
        <v>10</v>
      </c>
      <c r="X10">
        <v>10</v>
      </c>
      <c r="Y10" s="2">
        <f t="shared" si="1"/>
        <v>4</v>
      </c>
      <c r="Z10">
        <v>13.3</v>
      </c>
      <c r="AA10" s="2">
        <f t="shared" si="2"/>
        <v>3</v>
      </c>
      <c r="AB10">
        <v>2</v>
      </c>
      <c r="AC10">
        <v>1.9</v>
      </c>
      <c r="AD10" s="3">
        <f t="shared" si="3"/>
        <v>1.9</v>
      </c>
      <c r="AE10" s="2">
        <f t="shared" si="4"/>
        <v>4</v>
      </c>
      <c r="AF10" s="2">
        <f t="shared" si="5"/>
        <v>11</v>
      </c>
    </row>
    <row r="11" spans="1:32" x14ac:dyDescent="0.3">
      <c r="A11" t="s">
        <v>37</v>
      </c>
      <c r="B11">
        <v>2</v>
      </c>
      <c r="C11" t="str">
        <f t="shared" si="0"/>
        <v>Intervention</v>
      </c>
      <c r="D11">
        <v>3</v>
      </c>
      <c r="E11">
        <v>72.599999999999994</v>
      </c>
      <c r="F11">
        <v>161.30000000000001</v>
      </c>
      <c r="G11">
        <v>69</v>
      </c>
      <c r="H11">
        <v>39.6</v>
      </c>
      <c r="I11">
        <v>28.8</v>
      </c>
      <c r="J11">
        <v>60.4</v>
      </c>
      <c r="K11">
        <v>43.8</v>
      </c>
      <c r="L11">
        <v>8.3000000000000007</v>
      </c>
      <c r="M11">
        <v>28</v>
      </c>
      <c r="N11">
        <v>48.9</v>
      </c>
      <c r="O11">
        <v>35.5</v>
      </c>
      <c r="P11">
        <v>1396</v>
      </c>
      <c r="Q11">
        <v>19.2</v>
      </c>
      <c r="R11">
        <v>25.6</v>
      </c>
      <c r="S11">
        <v>29.1</v>
      </c>
      <c r="T11">
        <v>27.1</v>
      </c>
      <c r="U11" s="3">
        <f t="shared" si="6"/>
        <v>27.266666666666669</v>
      </c>
      <c r="V11">
        <v>10</v>
      </c>
      <c r="W11">
        <v>10</v>
      </c>
      <c r="X11">
        <v>10</v>
      </c>
      <c r="Y11" s="2">
        <f t="shared" si="1"/>
        <v>4</v>
      </c>
      <c r="Z11">
        <v>12.2</v>
      </c>
      <c r="AA11" s="2">
        <f t="shared" si="2"/>
        <v>3</v>
      </c>
      <c r="AB11">
        <v>2.1</v>
      </c>
      <c r="AC11">
        <v>2.1</v>
      </c>
      <c r="AD11" s="3">
        <f t="shared" si="3"/>
        <v>2.1</v>
      </c>
      <c r="AE11" s="2">
        <f t="shared" si="4"/>
        <v>4</v>
      </c>
      <c r="AF11" s="2">
        <f t="shared" si="5"/>
        <v>11</v>
      </c>
    </row>
    <row r="12" spans="1:32" x14ac:dyDescent="0.3">
      <c r="A12" t="s">
        <v>15</v>
      </c>
      <c r="B12">
        <v>2</v>
      </c>
      <c r="C12" t="str">
        <f t="shared" si="0"/>
        <v>Intervention</v>
      </c>
      <c r="D12">
        <v>3</v>
      </c>
      <c r="E12">
        <v>166.5</v>
      </c>
      <c r="F12">
        <v>98</v>
      </c>
      <c r="G12">
        <v>73</v>
      </c>
      <c r="H12">
        <v>46.8</v>
      </c>
      <c r="I12">
        <v>45.8</v>
      </c>
      <c r="J12">
        <v>53.2</v>
      </c>
      <c r="K12">
        <v>52.2</v>
      </c>
      <c r="L12">
        <v>10.5</v>
      </c>
      <c r="M12">
        <v>35.1</v>
      </c>
      <c r="N12">
        <v>42.5</v>
      </c>
      <c r="O12">
        <v>41.6</v>
      </c>
      <c r="P12">
        <v>1579</v>
      </c>
      <c r="Q12">
        <v>16.100000000000001</v>
      </c>
      <c r="R12">
        <v>17.2</v>
      </c>
      <c r="S12">
        <v>18</v>
      </c>
      <c r="T12">
        <v>18.600000000000001</v>
      </c>
      <c r="U12" s="3">
        <f t="shared" si="6"/>
        <v>17.933333333333334</v>
      </c>
      <c r="V12">
        <v>10</v>
      </c>
      <c r="W12">
        <v>10</v>
      </c>
      <c r="X12">
        <v>0</v>
      </c>
      <c r="Y12" s="2">
        <f t="shared" si="1"/>
        <v>2</v>
      </c>
      <c r="Z12">
        <v>20</v>
      </c>
      <c r="AA12" s="2">
        <f t="shared" si="2"/>
        <v>1</v>
      </c>
      <c r="AB12">
        <v>4.4000000000000004</v>
      </c>
      <c r="AC12">
        <v>4.5999999999999996</v>
      </c>
      <c r="AD12" s="3">
        <f t="shared" si="3"/>
        <v>4.4000000000000004</v>
      </c>
      <c r="AE12" s="2">
        <f t="shared" si="4"/>
        <v>2</v>
      </c>
      <c r="AF12" s="2">
        <f t="shared" si="5"/>
        <v>5</v>
      </c>
    </row>
    <row r="13" spans="1:32" x14ac:dyDescent="0.3">
      <c r="A13" t="s">
        <v>17</v>
      </c>
      <c r="B13">
        <v>1</v>
      </c>
      <c r="C13" t="str">
        <f t="shared" si="0"/>
        <v>Control</v>
      </c>
      <c r="D13">
        <v>3</v>
      </c>
      <c r="E13">
        <v>175.5</v>
      </c>
      <c r="F13">
        <v>70</v>
      </c>
      <c r="G13">
        <v>83</v>
      </c>
      <c r="H13">
        <v>31</v>
      </c>
      <c r="I13">
        <v>21.7</v>
      </c>
      <c r="J13">
        <v>69</v>
      </c>
      <c r="K13">
        <v>48.3</v>
      </c>
      <c r="L13">
        <v>9.1</v>
      </c>
      <c r="M13">
        <v>22.9</v>
      </c>
      <c r="N13">
        <v>56</v>
      </c>
      <c r="O13">
        <v>39.200000000000003</v>
      </c>
      <c r="P13">
        <v>1466</v>
      </c>
      <c r="Q13">
        <v>20.9</v>
      </c>
      <c r="R13">
        <v>38</v>
      </c>
      <c r="S13">
        <v>35.9</v>
      </c>
      <c r="T13">
        <v>37.700000000000003</v>
      </c>
      <c r="U13" s="3">
        <f t="shared" si="6"/>
        <v>37.200000000000003</v>
      </c>
      <c r="V13">
        <v>10</v>
      </c>
      <c r="W13">
        <v>10</v>
      </c>
      <c r="X13">
        <v>10</v>
      </c>
      <c r="Y13" s="2">
        <f t="shared" si="1"/>
        <v>4</v>
      </c>
      <c r="Z13">
        <v>19.8</v>
      </c>
      <c r="AA13" s="2">
        <f t="shared" si="2"/>
        <v>1</v>
      </c>
      <c r="AB13">
        <v>7.4</v>
      </c>
      <c r="AC13">
        <v>7</v>
      </c>
      <c r="AD13" s="3">
        <f t="shared" si="3"/>
        <v>7</v>
      </c>
      <c r="AE13" s="2">
        <f t="shared" si="4"/>
        <v>1</v>
      </c>
      <c r="AF13" s="2">
        <f t="shared" si="5"/>
        <v>6</v>
      </c>
    </row>
    <row r="14" spans="1:32" x14ac:dyDescent="0.3">
      <c r="A14" t="s">
        <v>29</v>
      </c>
      <c r="B14">
        <v>1</v>
      </c>
      <c r="C14" t="str">
        <f t="shared" si="0"/>
        <v>Control</v>
      </c>
      <c r="D14">
        <v>3</v>
      </c>
      <c r="E14">
        <v>155</v>
      </c>
      <c r="F14">
        <v>82.7</v>
      </c>
      <c r="G14">
        <v>67</v>
      </c>
      <c r="H14">
        <v>48</v>
      </c>
      <c r="I14">
        <v>39.700000000000003</v>
      </c>
      <c r="J14">
        <v>52</v>
      </c>
      <c r="K14">
        <v>43</v>
      </c>
      <c r="L14">
        <v>7.7</v>
      </c>
      <c r="M14">
        <v>34.4</v>
      </c>
      <c r="N14">
        <v>42.7</v>
      </c>
      <c r="O14">
        <v>35.299999999999997</v>
      </c>
      <c r="P14">
        <v>1379</v>
      </c>
      <c r="Q14">
        <v>16.7</v>
      </c>
      <c r="R14">
        <v>10.8</v>
      </c>
      <c r="S14">
        <v>13.3</v>
      </c>
      <c r="T14">
        <v>12.7</v>
      </c>
      <c r="U14" s="3">
        <f t="shared" si="6"/>
        <v>12.266666666666666</v>
      </c>
      <c r="V14">
        <v>10</v>
      </c>
      <c r="W14">
        <v>10</v>
      </c>
      <c r="X14">
        <v>10</v>
      </c>
      <c r="Y14" s="2">
        <f t="shared" si="1"/>
        <v>4</v>
      </c>
      <c r="Z14">
        <v>9.3800000000000008</v>
      </c>
      <c r="AA14" s="2">
        <f t="shared" si="2"/>
        <v>4</v>
      </c>
      <c r="AB14">
        <v>2.4900000000000002</v>
      </c>
      <c r="AC14">
        <v>2.15</v>
      </c>
      <c r="AD14" s="3">
        <f t="shared" si="3"/>
        <v>2.15</v>
      </c>
      <c r="AE14" s="2">
        <f t="shared" si="4"/>
        <v>4</v>
      </c>
      <c r="AF14" s="2">
        <f t="shared" si="5"/>
        <v>12</v>
      </c>
    </row>
    <row r="15" spans="1:32" x14ac:dyDescent="0.3">
      <c r="A15" t="s">
        <v>55</v>
      </c>
      <c r="B15">
        <v>1</v>
      </c>
      <c r="C15" t="str">
        <f t="shared" si="0"/>
        <v>Control</v>
      </c>
      <c r="D15">
        <v>3</v>
      </c>
      <c r="E15">
        <v>154.9</v>
      </c>
      <c r="F15">
        <v>80.8</v>
      </c>
      <c r="G15">
        <v>67</v>
      </c>
      <c r="H15">
        <v>44.4</v>
      </c>
      <c r="I15">
        <v>35.9</v>
      </c>
      <c r="J15">
        <v>55.6</v>
      </c>
      <c r="K15">
        <v>44.9</v>
      </c>
      <c r="L15">
        <v>7.8</v>
      </c>
      <c r="M15">
        <v>33.6</v>
      </c>
      <c r="N15">
        <v>45.9</v>
      </c>
      <c r="O15">
        <v>37.1</v>
      </c>
      <c r="P15">
        <v>1420</v>
      </c>
      <c r="Q15">
        <v>17.600000000000001</v>
      </c>
      <c r="R15">
        <v>19.8</v>
      </c>
      <c r="S15">
        <v>20.9</v>
      </c>
      <c r="T15">
        <v>20.5</v>
      </c>
      <c r="U15" s="3">
        <f t="shared" si="6"/>
        <v>20.400000000000002</v>
      </c>
      <c r="V15">
        <v>10</v>
      </c>
      <c r="W15">
        <v>10</v>
      </c>
      <c r="X15">
        <v>10</v>
      </c>
      <c r="Y15" s="2">
        <f t="shared" si="1"/>
        <v>4</v>
      </c>
      <c r="Z15">
        <v>8.8000000000000007</v>
      </c>
      <c r="AA15" s="2">
        <f t="shared" si="2"/>
        <v>4</v>
      </c>
      <c r="AB15">
        <v>3.1</v>
      </c>
      <c r="AC15">
        <v>2.8</v>
      </c>
      <c r="AD15" s="3">
        <f t="shared" si="3"/>
        <v>2.8</v>
      </c>
      <c r="AE15" s="2">
        <f t="shared" si="4"/>
        <v>4</v>
      </c>
      <c r="AF15" s="2">
        <f t="shared" si="5"/>
        <v>12</v>
      </c>
    </row>
    <row r="16" spans="1:32" x14ac:dyDescent="0.3">
      <c r="A16" t="s">
        <v>50</v>
      </c>
      <c r="B16">
        <v>1</v>
      </c>
      <c r="C16" t="str">
        <f t="shared" si="0"/>
        <v>Control</v>
      </c>
      <c r="D16">
        <v>3</v>
      </c>
      <c r="E16">
        <v>164.3</v>
      </c>
      <c r="F16">
        <v>88.8</v>
      </c>
      <c r="G16">
        <v>79</v>
      </c>
      <c r="H16">
        <v>36.4</v>
      </c>
      <c r="I16">
        <v>32.299999999999997</v>
      </c>
      <c r="J16">
        <v>63.6</v>
      </c>
      <c r="K16">
        <v>56.5</v>
      </c>
      <c r="L16">
        <v>12</v>
      </c>
      <c r="M16">
        <v>33</v>
      </c>
      <c r="N16">
        <v>50</v>
      </c>
      <c r="O16">
        <v>44.4</v>
      </c>
      <c r="P16">
        <v>1673</v>
      </c>
      <c r="Q16">
        <v>18.8</v>
      </c>
      <c r="R16">
        <v>30</v>
      </c>
      <c r="S16">
        <v>30</v>
      </c>
      <c r="T16">
        <v>28.9</v>
      </c>
      <c r="U16" s="3">
        <f t="shared" si="6"/>
        <v>29.633333333333336</v>
      </c>
      <c r="V16">
        <v>10</v>
      </c>
      <c r="W16">
        <v>10</v>
      </c>
      <c r="X16">
        <v>9.4</v>
      </c>
      <c r="Y16" s="2">
        <f t="shared" si="1"/>
        <v>3</v>
      </c>
      <c r="Z16">
        <v>19.8</v>
      </c>
      <c r="AA16" s="2">
        <f t="shared" si="2"/>
        <v>1</v>
      </c>
      <c r="AB16">
        <v>4</v>
      </c>
      <c r="AC16">
        <v>3.4</v>
      </c>
      <c r="AD16" s="3">
        <f t="shared" si="3"/>
        <v>3.4</v>
      </c>
      <c r="AE16" s="2">
        <f t="shared" si="4"/>
        <v>3</v>
      </c>
      <c r="AF16" s="2">
        <f t="shared" si="5"/>
        <v>7</v>
      </c>
    </row>
    <row r="17" spans="1:32" x14ac:dyDescent="0.3">
      <c r="A17" t="s">
        <v>43</v>
      </c>
      <c r="B17">
        <v>2</v>
      </c>
      <c r="C17" t="str">
        <f t="shared" si="0"/>
        <v>Intervention</v>
      </c>
      <c r="D17">
        <v>3</v>
      </c>
      <c r="U17" s="3"/>
      <c r="Y17" s="2"/>
      <c r="AA17" s="2"/>
      <c r="AD17" s="3"/>
      <c r="AE17" s="2"/>
      <c r="AF17" s="2"/>
    </row>
    <row r="18" spans="1:32" x14ac:dyDescent="0.3">
      <c r="A18" t="s">
        <v>45</v>
      </c>
      <c r="B18">
        <v>1</v>
      </c>
      <c r="C18" t="str">
        <f t="shared" si="0"/>
        <v>Control</v>
      </c>
      <c r="D18">
        <v>3</v>
      </c>
      <c r="E18">
        <v>156.5</v>
      </c>
      <c r="F18">
        <v>86.2</v>
      </c>
      <c r="G18">
        <v>71</v>
      </c>
      <c r="H18">
        <v>47</v>
      </c>
      <c r="I18">
        <v>40.5</v>
      </c>
      <c r="J18">
        <v>53</v>
      </c>
      <c r="K18">
        <v>45.7</v>
      </c>
      <c r="L18">
        <v>7.9</v>
      </c>
      <c r="M18">
        <v>35</v>
      </c>
      <c r="N18">
        <v>43.9</v>
      </c>
      <c r="O18">
        <v>37.799999999999997</v>
      </c>
      <c r="P18">
        <v>1438</v>
      </c>
      <c r="Q18">
        <v>16.7</v>
      </c>
      <c r="R18">
        <v>21.5</v>
      </c>
      <c r="S18">
        <v>24</v>
      </c>
      <c r="T18">
        <v>23.7</v>
      </c>
      <c r="U18" s="3">
        <f t="shared" si="6"/>
        <v>23.066666666666666</v>
      </c>
      <c r="V18">
        <v>10</v>
      </c>
      <c r="W18">
        <v>10</v>
      </c>
      <c r="X18">
        <v>10</v>
      </c>
      <c r="Y18" s="2">
        <f t="shared" si="1"/>
        <v>4</v>
      </c>
      <c r="Z18">
        <v>16.600000000000001</v>
      </c>
      <c r="AA18" s="2">
        <f t="shared" si="2"/>
        <v>2</v>
      </c>
      <c r="AB18">
        <v>3.3</v>
      </c>
      <c r="AC18">
        <v>3.7</v>
      </c>
      <c r="AD18" s="3">
        <f t="shared" si="3"/>
        <v>3.3</v>
      </c>
      <c r="AE18" s="2">
        <f t="shared" si="4"/>
        <v>3</v>
      </c>
      <c r="AF18" s="2">
        <f t="shared" si="5"/>
        <v>9</v>
      </c>
    </row>
    <row r="19" spans="1:32" x14ac:dyDescent="0.3">
      <c r="A19" t="s">
        <v>48</v>
      </c>
      <c r="B19">
        <v>1</v>
      </c>
      <c r="C19" t="str">
        <f t="shared" si="0"/>
        <v>Control</v>
      </c>
      <c r="D19">
        <v>3</v>
      </c>
      <c r="E19">
        <v>155.30000000000001</v>
      </c>
      <c r="F19">
        <v>57.5</v>
      </c>
      <c r="G19">
        <v>78</v>
      </c>
      <c r="U19" s="3"/>
      <c r="V19">
        <v>10</v>
      </c>
      <c r="W19">
        <v>10</v>
      </c>
      <c r="X19">
        <v>10</v>
      </c>
      <c r="Y19" s="2">
        <f t="shared" si="1"/>
        <v>4</v>
      </c>
      <c r="Z19">
        <v>8.6</v>
      </c>
      <c r="AA19" s="2">
        <f t="shared" si="2"/>
        <v>4</v>
      </c>
      <c r="AB19">
        <v>2.6</v>
      </c>
      <c r="AC19">
        <v>2.5</v>
      </c>
      <c r="AD19" s="3">
        <f t="shared" si="3"/>
        <v>2.5</v>
      </c>
      <c r="AE19" s="2">
        <f t="shared" si="4"/>
        <v>4</v>
      </c>
      <c r="AF19" s="2">
        <f t="shared" si="5"/>
        <v>12</v>
      </c>
    </row>
    <row r="20" spans="1:32" x14ac:dyDescent="0.3">
      <c r="A20" t="s">
        <v>27</v>
      </c>
      <c r="B20">
        <v>1</v>
      </c>
      <c r="C20" t="str">
        <f t="shared" si="0"/>
        <v>Control</v>
      </c>
      <c r="D20">
        <v>3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Y20" s="2">
        <f t="shared" si="1"/>
        <v>0</v>
      </c>
      <c r="AA20" s="2"/>
      <c r="AD20" s="3"/>
      <c r="AE20" s="2"/>
      <c r="AF20" s="2"/>
    </row>
    <row r="21" spans="1:32" x14ac:dyDescent="0.3">
      <c r="A21" t="s">
        <v>14</v>
      </c>
      <c r="B21">
        <v>1</v>
      </c>
      <c r="C21" t="str">
        <f t="shared" si="0"/>
        <v>Control</v>
      </c>
      <c r="D21">
        <v>3</v>
      </c>
      <c r="E21">
        <v>153.5</v>
      </c>
      <c r="F21">
        <v>86.4</v>
      </c>
      <c r="G21">
        <v>69</v>
      </c>
      <c r="H21">
        <v>49.5</v>
      </c>
      <c r="I21">
        <v>42.8</v>
      </c>
      <c r="J21">
        <v>50.5</v>
      </c>
      <c r="K21">
        <v>43.6</v>
      </c>
      <c r="L21">
        <v>7.3</v>
      </c>
      <c r="M21">
        <v>36.4</v>
      </c>
      <c r="N21">
        <v>42</v>
      </c>
      <c r="O21">
        <v>36.299999999999997</v>
      </c>
      <c r="P21">
        <v>1392</v>
      </c>
      <c r="Q21">
        <v>16.100000000000001</v>
      </c>
      <c r="R21">
        <v>24.9</v>
      </c>
      <c r="S21">
        <v>23.2</v>
      </c>
      <c r="T21">
        <v>23.8</v>
      </c>
      <c r="U21" s="3">
        <f t="shared" si="6"/>
        <v>23.966666666666665</v>
      </c>
      <c r="V21">
        <v>10</v>
      </c>
      <c r="W21">
        <v>10</v>
      </c>
      <c r="X21">
        <v>10</v>
      </c>
      <c r="Y21" s="2">
        <f t="shared" si="1"/>
        <v>4</v>
      </c>
      <c r="Z21">
        <v>17.8</v>
      </c>
      <c r="AA21" s="2">
        <f t="shared" si="2"/>
        <v>1</v>
      </c>
      <c r="AB21">
        <v>2.9</v>
      </c>
      <c r="AC21">
        <v>3.1</v>
      </c>
      <c r="AD21" s="3">
        <f t="shared" si="3"/>
        <v>2.9</v>
      </c>
      <c r="AE21" s="2">
        <f t="shared" si="4"/>
        <v>4</v>
      </c>
      <c r="AF21" s="2">
        <f t="shared" si="5"/>
        <v>9</v>
      </c>
    </row>
    <row r="22" spans="1:32" x14ac:dyDescent="0.3">
      <c r="A22" t="s">
        <v>33</v>
      </c>
      <c r="B22">
        <v>1</v>
      </c>
      <c r="C22" t="str">
        <f t="shared" si="0"/>
        <v>Control</v>
      </c>
      <c r="D22">
        <v>3</v>
      </c>
      <c r="U22" s="3"/>
      <c r="Y22" s="2">
        <f t="shared" si="1"/>
        <v>0</v>
      </c>
      <c r="AA22" s="2"/>
      <c r="AD22" s="3"/>
      <c r="AE22" s="2"/>
      <c r="AF22" s="2"/>
    </row>
    <row r="23" spans="1:32" x14ac:dyDescent="0.3">
      <c r="A23" t="s">
        <v>54</v>
      </c>
      <c r="B23">
        <v>1</v>
      </c>
      <c r="C23" t="str">
        <f t="shared" si="0"/>
        <v>Control</v>
      </c>
      <c r="D23">
        <v>3</v>
      </c>
      <c r="E23">
        <v>162.1</v>
      </c>
      <c r="F23">
        <v>83.2</v>
      </c>
      <c r="G23">
        <v>76</v>
      </c>
      <c r="H23">
        <v>46.4</v>
      </c>
      <c r="I23">
        <v>38.6</v>
      </c>
      <c r="J23">
        <v>53.6</v>
      </c>
      <c r="K23">
        <v>44.6</v>
      </c>
      <c r="L23">
        <v>8.1999999999999993</v>
      </c>
      <c r="M23">
        <v>31.7</v>
      </c>
      <c r="N23">
        <v>43.8</v>
      </c>
      <c r="O23">
        <v>36.4</v>
      </c>
      <c r="P23">
        <v>1413</v>
      </c>
      <c r="Q23">
        <v>17</v>
      </c>
      <c r="R23">
        <v>21.1</v>
      </c>
      <c r="S23">
        <v>21.8</v>
      </c>
      <c r="T23">
        <v>23.3</v>
      </c>
      <c r="U23" s="3">
        <f t="shared" si="6"/>
        <v>22.066666666666666</v>
      </c>
      <c r="V23">
        <v>10</v>
      </c>
      <c r="W23">
        <v>10</v>
      </c>
      <c r="X23">
        <v>10</v>
      </c>
      <c r="Y23" s="2">
        <f t="shared" si="1"/>
        <v>4</v>
      </c>
      <c r="Z23">
        <v>14.4</v>
      </c>
      <c r="AA23" s="2">
        <f t="shared" si="2"/>
        <v>2</v>
      </c>
      <c r="AB23">
        <v>3.3</v>
      </c>
      <c r="AC23">
        <v>3.6</v>
      </c>
      <c r="AD23" s="3">
        <f t="shared" si="3"/>
        <v>3.3</v>
      </c>
      <c r="AE23" s="2">
        <f t="shared" si="4"/>
        <v>3</v>
      </c>
      <c r="AF23" s="2">
        <f t="shared" si="5"/>
        <v>9</v>
      </c>
    </row>
    <row r="24" spans="1:32" x14ac:dyDescent="0.3">
      <c r="A24" t="s">
        <v>59</v>
      </c>
      <c r="B24">
        <v>1</v>
      </c>
      <c r="C24" t="str">
        <f t="shared" si="0"/>
        <v>Control</v>
      </c>
      <c r="D24">
        <v>3</v>
      </c>
      <c r="E24">
        <v>170.6</v>
      </c>
      <c r="F24">
        <v>86.2</v>
      </c>
      <c r="G24">
        <v>66</v>
      </c>
      <c r="H24">
        <v>35.299999999999997</v>
      </c>
      <c r="I24">
        <v>30.4</v>
      </c>
      <c r="J24">
        <v>64.7</v>
      </c>
      <c r="K24">
        <v>55.8</v>
      </c>
      <c r="L24">
        <v>12.5</v>
      </c>
      <c r="M24">
        <v>29.5</v>
      </c>
      <c r="N24">
        <v>50.2</v>
      </c>
      <c r="O24">
        <v>43.2</v>
      </c>
      <c r="P24">
        <v>1658</v>
      </c>
      <c r="Q24">
        <v>19.2</v>
      </c>
      <c r="R24">
        <v>31.6</v>
      </c>
      <c r="S24">
        <v>35.6</v>
      </c>
      <c r="T24">
        <v>32.5</v>
      </c>
      <c r="U24" s="3">
        <f t="shared" si="6"/>
        <v>33.233333333333334</v>
      </c>
      <c r="V24">
        <v>10</v>
      </c>
      <c r="W24">
        <v>10</v>
      </c>
      <c r="X24">
        <v>10</v>
      </c>
      <c r="Y24" s="2">
        <f t="shared" si="1"/>
        <v>4</v>
      </c>
      <c r="Z24">
        <v>9.4</v>
      </c>
      <c r="AA24" s="2">
        <f t="shared" si="2"/>
        <v>4</v>
      </c>
      <c r="AB24">
        <v>2.5</v>
      </c>
      <c r="AC24">
        <v>2.6</v>
      </c>
      <c r="AD24" s="3">
        <f t="shared" si="3"/>
        <v>2.5</v>
      </c>
      <c r="AE24" s="2">
        <f t="shared" si="4"/>
        <v>4</v>
      </c>
      <c r="AF24" s="2">
        <f t="shared" si="5"/>
        <v>12</v>
      </c>
    </row>
    <row r="25" spans="1:32" x14ac:dyDescent="0.3">
      <c r="A25" t="s">
        <v>19</v>
      </c>
      <c r="B25">
        <v>2</v>
      </c>
      <c r="C25" t="str">
        <f t="shared" si="0"/>
        <v>Intervention</v>
      </c>
      <c r="D25">
        <v>3</v>
      </c>
      <c r="U25" s="3"/>
      <c r="Y25" s="2">
        <f t="shared" si="1"/>
        <v>0</v>
      </c>
      <c r="AA25" s="2"/>
      <c r="AD25" s="3"/>
      <c r="AE25" s="2"/>
      <c r="AF25" s="2"/>
    </row>
    <row r="26" spans="1:32" x14ac:dyDescent="0.3">
      <c r="A26" t="s">
        <v>18</v>
      </c>
      <c r="B26">
        <v>1</v>
      </c>
      <c r="C26" t="str">
        <f t="shared" si="0"/>
        <v>Control</v>
      </c>
      <c r="D26">
        <v>3</v>
      </c>
      <c r="E26">
        <v>173</v>
      </c>
      <c r="F26">
        <v>89.2</v>
      </c>
      <c r="G26">
        <v>75</v>
      </c>
      <c r="H26">
        <v>31.1</v>
      </c>
      <c r="I26">
        <v>27.8</v>
      </c>
      <c r="J26">
        <v>68.900000000000006</v>
      </c>
      <c r="K26">
        <v>61.4</v>
      </c>
      <c r="L26">
        <v>14.1</v>
      </c>
      <c r="M26">
        <v>29.8</v>
      </c>
      <c r="N26">
        <v>53.1</v>
      </c>
      <c r="O26">
        <v>47.3</v>
      </c>
      <c r="P26">
        <v>1799</v>
      </c>
      <c r="Q26">
        <v>20.2</v>
      </c>
      <c r="R26">
        <v>35.299999999999997</v>
      </c>
      <c r="S26">
        <v>36.4</v>
      </c>
      <c r="T26">
        <v>37.9</v>
      </c>
      <c r="U26" s="3">
        <f t="shared" si="6"/>
        <v>36.533333333333331</v>
      </c>
      <c r="V26">
        <v>10</v>
      </c>
      <c r="W26">
        <v>10</v>
      </c>
      <c r="X26">
        <v>10</v>
      </c>
      <c r="Y26" s="2">
        <f t="shared" si="1"/>
        <v>4</v>
      </c>
      <c r="Z26">
        <v>14.1</v>
      </c>
      <c r="AA26" s="2">
        <f t="shared" si="2"/>
        <v>2</v>
      </c>
      <c r="AB26">
        <v>2.52</v>
      </c>
      <c r="AC26">
        <v>2.21</v>
      </c>
      <c r="AD26" s="3">
        <f t="shared" si="3"/>
        <v>2.21</v>
      </c>
      <c r="AE26" s="2">
        <f t="shared" si="4"/>
        <v>4</v>
      </c>
      <c r="AF26" s="2">
        <f t="shared" si="5"/>
        <v>10</v>
      </c>
    </row>
    <row r="27" spans="1:32" x14ac:dyDescent="0.3">
      <c r="A27" t="s">
        <v>30</v>
      </c>
      <c r="B27">
        <v>1</v>
      </c>
      <c r="C27" t="str">
        <f t="shared" si="0"/>
        <v>Control</v>
      </c>
      <c r="D27">
        <v>3</v>
      </c>
      <c r="E27">
        <v>163</v>
      </c>
      <c r="F27">
        <v>70.900000000000006</v>
      </c>
      <c r="G27">
        <v>75</v>
      </c>
      <c r="H27">
        <v>36.9</v>
      </c>
      <c r="I27">
        <v>26.2</v>
      </c>
      <c r="J27">
        <v>63.1</v>
      </c>
      <c r="K27">
        <v>44.7</v>
      </c>
      <c r="L27">
        <v>7.9</v>
      </c>
      <c r="M27">
        <v>26.7</v>
      </c>
      <c r="N27">
        <v>52</v>
      </c>
      <c r="O27">
        <v>36.799999999999997</v>
      </c>
      <c r="P27">
        <v>1416</v>
      </c>
      <c r="Q27">
        <v>20</v>
      </c>
      <c r="R27">
        <v>24.3</v>
      </c>
      <c r="S27">
        <v>26.7</v>
      </c>
      <c r="T27">
        <v>27.4</v>
      </c>
      <c r="U27" s="3">
        <f t="shared" si="6"/>
        <v>26.133333333333336</v>
      </c>
      <c r="V27">
        <v>10</v>
      </c>
      <c r="W27">
        <v>10</v>
      </c>
      <c r="X27">
        <v>10</v>
      </c>
      <c r="Y27" s="2">
        <f t="shared" si="1"/>
        <v>4</v>
      </c>
      <c r="Z27">
        <v>15.7</v>
      </c>
      <c r="AA27" s="2">
        <f t="shared" si="2"/>
        <v>2</v>
      </c>
      <c r="AB27">
        <v>3.4</v>
      </c>
      <c r="AC27">
        <v>3</v>
      </c>
      <c r="AD27" s="3">
        <f t="shared" si="3"/>
        <v>3</v>
      </c>
      <c r="AE27" s="2">
        <f t="shared" si="4"/>
        <v>4</v>
      </c>
      <c r="AF27" s="2">
        <f t="shared" si="5"/>
        <v>10</v>
      </c>
    </row>
    <row r="28" spans="1:32" x14ac:dyDescent="0.3">
      <c r="A28" t="s">
        <v>52</v>
      </c>
      <c r="B28">
        <v>2</v>
      </c>
      <c r="C28" t="str">
        <f t="shared" si="0"/>
        <v>Intervention</v>
      </c>
      <c r="D28">
        <v>3</v>
      </c>
      <c r="E28">
        <v>154.9</v>
      </c>
      <c r="F28">
        <v>76.8</v>
      </c>
      <c r="G28">
        <v>66</v>
      </c>
      <c r="H28">
        <v>45</v>
      </c>
      <c r="I28">
        <v>34.6</v>
      </c>
      <c r="J28">
        <v>55</v>
      </c>
      <c r="K28">
        <v>42.2</v>
      </c>
      <c r="L28">
        <v>7.6</v>
      </c>
      <c r="M28">
        <v>32</v>
      </c>
      <c r="N28">
        <v>45.1</v>
      </c>
      <c r="O28">
        <v>34.6</v>
      </c>
      <c r="P28">
        <v>1360</v>
      </c>
      <c r="Q28">
        <v>17.7</v>
      </c>
      <c r="R28">
        <v>23.4</v>
      </c>
      <c r="S28">
        <v>20.7</v>
      </c>
      <c r="T28">
        <v>19.3</v>
      </c>
      <c r="U28" s="3">
        <f t="shared" si="6"/>
        <v>21.133333333333329</v>
      </c>
      <c r="V28">
        <v>10</v>
      </c>
      <c r="W28">
        <v>10</v>
      </c>
      <c r="X28">
        <v>10</v>
      </c>
      <c r="Y28" s="2">
        <f t="shared" si="1"/>
        <v>4</v>
      </c>
      <c r="Z28">
        <v>15.8</v>
      </c>
      <c r="AA28" s="2">
        <f t="shared" si="2"/>
        <v>2</v>
      </c>
      <c r="AB28">
        <v>3.7</v>
      </c>
      <c r="AC28">
        <v>3.6</v>
      </c>
      <c r="AD28" s="3">
        <f t="shared" si="3"/>
        <v>3.6</v>
      </c>
      <c r="AE28" s="2">
        <f t="shared" si="4"/>
        <v>3</v>
      </c>
      <c r="AF28" s="2">
        <f t="shared" si="5"/>
        <v>9</v>
      </c>
    </row>
    <row r="29" spans="1:32" x14ac:dyDescent="0.3">
      <c r="A29" t="s">
        <v>40</v>
      </c>
      <c r="B29">
        <v>1</v>
      </c>
      <c r="C29" t="str">
        <f t="shared" si="0"/>
        <v>Control</v>
      </c>
      <c r="D29">
        <v>3</v>
      </c>
      <c r="E29">
        <v>158.30000000000001</v>
      </c>
      <c r="F29">
        <v>78</v>
      </c>
      <c r="G29">
        <v>84</v>
      </c>
      <c r="H29">
        <v>45.5</v>
      </c>
      <c r="I29">
        <v>35.5</v>
      </c>
      <c r="J29">
        <v>54.5</v>
      </c>
      <c r="K29">
        <v>42.5</v>
      </c>
      <c r="L29">
        <v>5.9</v>
      </c>
      <c r="M29">
        <v>31.2</v>
      </c>
      <c r="N29">
        <v>46.9</v>
      </c>
      <c r="O29">
        <v>36.6</v>
      </c>
      <c r="P29">
        <v>1368</v>
      </c>
      <c r="Q29">
        <v>17.5</v>
      </c>
      <c r="R29">
        <v>14.5</v>
      </c>
      <c r="S29">
        <v>14.7</v>
      </c>
      <c r="T29">
        <v>13.3</v>
      </c>
      <c r="U29" s="3">
        <f t="shared" si="6"/>
        <v>14.166666666666666</v>
      </c>
      <c r="V29">
        <v>10</v>
      </c>
      <c r="W29">
        <v>10</v>
      </c>
      <c r="X29">
        <v>6.1</v>
      </c>
      <c r="Y29" s="2">
        <f t="shared" si="1"/>
        <v>3</v>
      </c>
      <c r="Z29">
        <v>14.9</v>
      </c>
      <c r="AA29" s="2">
        <f t="shared" si="2"/>
        <v>2</v>
      </c>
      <c r="AB29">
        <v>2.4</v>
      </c>
      <c r="AC29">
        <v>2.5</v>
      </c>
      <c r="AD29" s="3">
        <f t="shared" si="3"/>
        <v>2.4</v>
      </c>
      <c r="AE29" s="2">
        <f t="shared" si="4"/>
        <v>4</v>
      </c>
      <c r="AF29" s="2">
        <f t="shared" si="5"/>
        <v>9</v>
      </c>
    </row>
    <row r="30" spans="1:32" x14ac:dyDescent="0.3">
      <c r="A30" t="s">
        <v>41</v>
      </c>
      <c r="B30">
        <v>1</v>
      </c>
      <c r="C30" t="str">
        <f t="shared" si="0"/>
        <v>Control</v>
      </c>
      <c r="D30">
        <v>3</v>
      </c>
      <c r="E30">
        <v>181.2</v>
      </c>
      <c r="F30">
        <v>113.4</v>
      </c>
      <c r="G30">
        <v>73</v>
      </c>
      <c r="H30">
        <v>34.5</v>
      </c>
      <c r="I30">
        <v>39.200000000000003</v>
      </c>
      <c r="J30">
        <v>65.5</v>
      </c>
      <c r="K30">
        <v>74.2</v>
      </c>
      <c r="L30">
        <v>17.899999999999999</v>
      </c>
      <c r="M30">
        <v>34.6</v>
      </c>
      <c r="N30">
        <v>49.7</v>
      </c>
      <c r="O30">
        <v>56.4</v>
      </c>
      <c r="P30">
        <v>2123</v>
      </c>
      <c r="Q30">
        <v>18.7</v>
      </c>
      <c r="R30">
        <v>20.9</v>
      </c>
      <c r="S30">
        <v>23.3</v>
      </c>
      <c r="T30">
        <v>25.1</v>
      </c>
      <c r="U30" s="3">
        <f t="shared" si="6"/>
        <v>23.100000000000005</v>
      </c>
      <c r="V30">
        <v>10</v>
      </c>
      <c r="W30">
        <v>10</v>
      </c>
      <c r="X30">
        <v>10</v>
      </c>
      <c r="Y30" s="2">
        <f t="shared" si="1"/>
        <v>4</v>
      </c>
      <c r="Z30">
        <v>0</v>
      </c>
      <c r="AA30" s="2">
        <f t="shared" si="2"/>
        <v>0</v>
      </c>
      <c r="AB30">
        <v>6.1</v>
      </c>
      <c r="AC30">
        <v>5.6</v>
      </c>
      <c r="AD30" s="3">
        <f t="shared" si="3"/>
        <v>5.6</v>
      </c>
      <c r="AE30" s="2">
        <f t="shared" si="4"/>
        <v>2</v>
      </c>
      <c r="AF30" s="2">
        <f t="shared" si="5"/>
        <v>6</v>
      </c>
    </row>
    <row r="31" spans="1:32" x14ac:dyDescent="0.3">
      <c r="A31" t="s">
        <v>47</v>
      </c>
      <c r="B31">
        <v>2</v>
      </c>
      <c r="C31" t="str">
        <f t="shared" si="0"/>
        <v>Intervention</v>
      </c>
      <c r="D31">
        <v>3</v>
      </c>
      <c r="E31">
        <v>184.6</v>
      </c>
      <c r="F31">
        <v>155.19999999999999</v>
      </c>
      <c r="G31">
        <v>79</v>
      </c>
      <c r="H31">
        <v>45.8</v>
      </c>
      <c r="I31">
        <v>71.099999999999994</v>
      </c>
      <c r="J31">
        <v>54.2</v>
      </c>
      <c r="K31">
        <v>84.1</v>
      </c>
      <c r="L31">
        <v>17.8</v>
      </c>
      <c r="M31">
        <v>45.3</v>
      </c>
      <c r="N31">
        <v>42.7</v>
      </c>
      <c r="O31">
        <v>66.3</v>
      </c>
      <c r="P31">
        <v>2372</v>
      </c>
      <c r="Q31">
        <v>15.3</v>
      </c>
      <c r="R31">
        <v>37.299999999999997</v>
      </c>
      <c r="S31">
        <v>37</v>
      </c>
      <c r="T31">
        <v>36.9</v>
      </c>
      <c r="U31" s="3">
        <f t="shared" si="6"/>
        <v>37.066666666666663</v>
      </c>
      <c r="V31">
        <v>10</v>
      </c>
      <c r="W31">
        <v>7.1</v>
      </c>
      <c r="X31">
        <v>0</v>
      </c>
      <c r="Y31" s="2">
        <f t="shared" si="1"/>
        <v>1</v>
      </c>
      <c r="Z31">
        <v>16.899999999999999</v>
      </c>
      <c r="AA31" s="2">
        <f t="shared" si="2"/>
        <v>1</v>
      </c>
      <c r="AB31">
        <v>3</v>
      </c>
      <c r="AC31">
        <v>2.6</v>
      </c>
      <c r="AD31" s="3">
        <f t="shared" si="3"/>
        <v>2.6</v>
      </c>
      <c r="AE31" s="2">
        <f t="shared" si="4"/>
        <v>4</v>
      </c>
      <c r="AF31" s="2">
        <f t="shared" si="5"/>
        <v>6</v>
      </c>
    </row>
    <row r="32" spans="1:32" x14ac:dyDescent="0.3">
      <c r="A32" t="s">
        <v>44</v>
      </c>
      <c r="B32">
        <v>2</v>
      </c>
      <c r="C32" t="str">
        <f t="shared" si="0"/>
        <v>Intervention</v>
      </c>
      <c r="D32">
        <v>3</v>
      </c>
      <c r="E32">
        <v>163.4</v>
      </c>
      <c r="F32">
        <v>120.2</v>
      </c>
      <c r="G32">
        <v>70</v>
      </c>
      <c r="H32">
        <v>57.4</v>
      </c>
      <c r="I32">
        <v>69</v>
      </c>
      <c r="J32">
        <v>42.6</v>
      </c>
      <c r="K32">
        <v>51.2</v>
      </c>
      <c r="L32">
        <v>9.3000000000000007</v>
      </c>
      <c r="M32">
        <v>45.2</v>
      </c>
      <c r="N32">
        <v>34.9</v>
      </c>
      <c r="O32">
        <v>41.9</v>
      </c>
      <c r="P32">
        <v>1558</v>
      </c>
      <c r="Q32">
        <v>13</v>
      </c>
      <c r="R32">
        <v>18.5</v>
      </c>
      <c r="S32">
        <v>18.899999999999999</v>
      </c>
      <c r="T32">
        <v>17.100000000000001</v>
      </c>
      <c r="U32" s="3">
        <f t="shared" si="6"/>
        <v>18.166666666666668</v>
      </c>
      <c r="V32">
        <v>10</v>
      </c>
      <c r="W32">
        <v>10</v>
      </c>
      <c r="X32">
        <v>10</v>
      </c>
      <c r="Y32" s="2">
        <f t="shared" si="1"/>
        <v>4</v>
      </c>
      <c r="Z32">
        <v>20.3</v>
      </c>
      <c r="AA32" s="2">
        <f t="shared" si="2"/>
        <v>1</v>
      </c>
      <c r="AB32">
        <v>3.9</v>
      </c>
      <c r="AC32">
        <v>3.8</v>
      </c>
      <c r="AD32" s="3">
        <f t="shared" si="3"/>
        <v>3.8</v>
      </c>
      <c r="AE32" s="2">
        <f t="shared" si="4"/>
        <v>3</v>
      </c>
      <c r="AF32" s="2">
        <f t="shared" si="5"/>
        <v>8</v>
      </c>
    </row>
    <row r="33" spans="1:32" x14ac:dyDescent="0.3">
      <c r="A33" t="s">
        <v>26</v>
      </c>
      <c r="B33">
        <v>2</v>
      </c>
      <c r="C33" t="str">
        <f t="shared" si="0"/>
        <v>Intervention</v>
      </c>
      <c r="D33">
        <v>3</v>
      </c>
      <c r="E33">
        <v>155.9</v>
      </c>
      <c r="F33">
        <v>108.6</v>
      </c>
      <c r="G33">
        <v>71</v>
      </c>
      <c r="H33">
        <v>54.1</v>
      </c>
      <c r="I33">
        <v>58.8</v>
      </c>
      <c r="J33">
        <v>45.9</v>
      </c>
      <c r="K33">
        <v>49.8</v>
      </c>
      <c r="L33">
        <v>7.7</v>
      </c>
      <c r="M33">
        <v>44.6</v>
      </c>
      <c r="N33">
        <v>38.799999999999997</v>
      </c>
      <c r="O33">
        <v>42.1</v>
      </c>
      <c r="P33">
        <v>1528</v>
      </c>
      <c r="Q33">
        <v>14.1</v>
      </c>
      <c r="R33">
        <v>30.1</v>
      </c>
      <c r="S33">
        <v>31.8</v>
      </c>
      <c r="T33">
        <v>33.9</v>
      </c>
      <c r="U33" s="3">
        <f t="shared" si="6"/>
        <v>31.933333333333337</v>
      </c>
      <c r="V33">
        <v>10</v>
      </c>
      <c r="W33">
        <v>10</v>
      </c>
      <c r="X33">
        <v>3.5</v>
      </c>
      <c r="Y33" s="2">
        <f t="shared" si="1"/>
        <v>3</v>
      </c>
      <c r="Z33">
        <v>15.8</v>
      </c>
      <c r="AA33" s="2">
        <f t="shared" si="2"/>
        <v>2</v>
      </c>
      <c r="AB33">
        <v>2.6</v>
      </c>
      <c r="AC33">
        <v>2.9</v>
      </c>
      <c r="AD33" s="3">
        <f t="shared" si="3"/>
        <v>2.6</v>
      </c>
      <c r="AE33" s="2">
        <f t="shared" si="4"/>
        <v>4</v>
      </c>
      <c r="AF33" s="2">
        <f t="shared" si="5"/>
        <v>9</v>
      </c>
    </row>
    <row r="34" spans="1:32" x14ac:dyDescent="0.3">
      <c r="A34" t="s">
        <v>16</v>
      </c>
      <c r="B34">
        <v>2</v>
      </c>
      <c r="C34" t="str">
        <f t="shared" si="0"/>
        <v>Intervention</v>
      </c>
      <c r="D34">
        <v>3</v>
      </c>
      <c r="E34">
        <v>163.69999999999999</v>
      </c>
      <c r="F34">
        <v>75.2</v>
      </c>
      <c r="G34">
        <v>72</v>
      </c>
      <c r="H34">
        <v>35</v>
      </c>
      <c r="I34">
        <v>26.3</v>
      </c>
      <c r="J34">
        <v>65</v>
      </c>
      <c r="K34">
        <v>48.9</v>
      </c>
      <c r="L34">
        <v>11.4</v>
      </c>
      <c r="M34">
        <v>28</v>
      </c>
      <c r="N34">
        <v>49.8</v>
      </c>
      <c r="O34">
        <v>37.5</v>
      </c>
      <c r="P34">
        <v>1481</v>
      </c>
      <c r="Q34">
        <v>19.7</v>
      </c>
      <c r="R34">
        <v>27.5</v>
      </c>
      <c r="S34">
        <v>24</v>
      </c>
      <c r="T34">
        <v>31.4</v>
      </c>
      <c r="U34" s="3">
        <f t="shared" si="6"/>
        <v>27.633333333333336</v>
      </c>
      <c r="V34">
        <v>10</v>
      </c>
      <c r="W34">
        <v>10</v>
      </c>
      <c r="X34">
        <v>10</v>
      </c>
      <c r="Y34" s="2">
        <f t="shared" si="1"/>
        <v>4</v>
      </c>
      <c r="Z34">
        <v>22.7</v>
      </c>
      <c r="AA34" s="2">
        <f t="shared" si="2"/>
        <v>1</v>
      </c>
      <c r="AB34">
        <v>4.5</v>
      </c>
      <c r="AC34">
        <v>4.5999999999999996</v>
      </c>
      <c r="AD34" s="3">
        <f t="shared" si="3"/>
        <v>4.5</v>
      </c>
      <c r="AE34" s="2">
        <f t="shared" si="4"/>
        <v>2</v>
      </c>
      <c r="AF34" s="2">
        <f t="shared" si="5"/>
        <v>7</v>
      </c>
    </row>
    <row r="35" spans="1:32" x14ac:dyDescent="0.3">
      <c r="A35" t="s">
        <v>5</v>
      </c>
      <c r="B35">
        <v>1</v>
      </c>
      <c r="C35" t="str">
        <f t="shared" si="0"/>
        <v>Control</v>
      </c>
      <c r="D35">
        <v>3</v>
      </c>
      <c r="E35">
        <v>153</v>
      </c>
      <c r="F35">
        <v>53.4</v>
      </c>
      <c r="G35">
        <v>72</v>
      </c>
      <c r="H35">
        <v>43.9</v>
      </c>
      <c r="I35">
        <v>23.5</v>
      </c>
      <c r="J35">
        <v>56.1</v>
      </c>
      <c r="K35">
        <v>29.9</v>
      </c>
      <c r="L35">
        <v>3.1</v>
      </c>
      <c r="M35">
        <v>22.8</v>
      </c>
      <c r="N35">
        <v>50.3</v>
      </c>
      <c r="O35">
        <v>26.9</v>
      </c>
      <c r="P35">
        <v>1091</v>
      </c>
      <c r="Q35">
        <v>20.399999999999999</v>
      </c>
      <c r="R35">
        <v>22.3</v>
      </c>
      <c r="S35">
        <v>24.3</v>
      </c>
      <c r="T35">
        <v>24.9</v>
      </c>
      <c r="U35" s="3">
        <f t="shared" si="6"/>
        <v>23.833333333333332</v>
      </c>
      <c r="V35">
        <v>10</v>
      </c>
      <c r="W35">
        <v>10</v>
      </c>
      <c r="X35">
        <v>10</v>
      </c>
      <c r="Y35" s="2">
        <f t="shared" si="1"/>
        <v>4</v>
      </c>
      <c r="Z35">
        <v>11.66</v>
      </c>
      <c r="AA35" s="2">
        <f t="shared" si="2"/>
        <v>3</v>
      </c>
      <c r="AB35">
        <v>2.4</v>
      </c>
      <c r="AC35">
        <v>2.42</v>
      </c>
      <c r="AD35" s="3">
        <f t="shared" si="3"/>
        <v>2.4</v>
      </c>
      <c r="AE35" s="2">
        <f t="shared" si="4"/>
        <v>4</v>
      </c>
      <c r="AF35" s="2">
        <f t="shared" si="5"/>
        <v>11</v>
      </c>
    </row>
    <row r="36" spans="1:32" x14ac:dyDescent="0.3">
      <c r="A36" t="s">
        <v>6</v>
      </c>
      <c r="B36">
        <v>2</v>
      </c>
      <c r="C36" t="str">
        <f t="shared" si="0"/>
        <v>Intervention</v>
      </c>
      <c r="D36">
        <v>3</v>
      </c>
      <c r="E36">
        <v>170.9</v>
      </c>
      <c r="F36">
        <v>80.8</v>
      </c>
      <c r="G36">
        <v>73</v>
      </c>
      <c r="H36">
        <v>26.8</v>
      </c>
      <c r="I36">
        <v>21.7</v>
      </c>
      <c r="J36">
        <v>73.2</v>
      </c>
      <c r="K36">
        <v>59.1</v>
      </c>
      <c r="L36">
        <v>12.5</v>
      </c>
      <c r="M36">
        <v>27.6</v>
      </c>
      <c r="N36">
        <v>57.7</v>
      </c>
      <c r="O36">
        <v>46.6</v>
      </c>
      <c r="P36">
        <v>1741</v>
      </c>
      <c r="Q36">
        <v>21.5</v>
      </c>
      <c r="R36">
        <v>21</v>
      </c>
      <c r="S36">
        <v>21.8</v>
      </c>
      <c r="T36">
        <v>23.6</v>
      </c>
      <c r="U36" s="3">
        <f t="shared" si="6"/>
        <v>22.133333333333336</v>
      </c>
      <c r="V36">
        <v>10</v>
      </c>
      <c r="W36">
        <v>6.7</v>
      </c>
      <c r="X36">
        <v>0</v>
      </c>
      <c r="Y36" s="2">
        <f t="shared" si="1"/>
        <v>1</v>
      </c>
      <c r="Z36">
        <v>17.5</v>
      </c>
      <c r="AA36" s="2">
        <f t="shared" si="2"/>
        <v>1</v>
      </c>
      <c r="AB36">
        <v>4.4000000000000004</v>
      </c>
      <c r="AC36">
        <v>3.7</v>
      </c>
      <c r="AD36" s="3">
        <f t="shared" si="3"/>
        <v>3.7</v>
      </c>
      <c r="AE36" s="2">
        <f t="shared" si="4"/>
        <v>3</v>
      </c>
      <c r="AF36" s="2">
        <f t="shared" si="5"/>
        <v>5</v>
      </c>
    </row>
    <row r="37" spans="1:32" x14ac:dyDescent="0.3">
      <c r="A37" t="s">
        <v>35</v>
      </c>
      <c r="B37">
        <v>2</v>
      </c>
      <c r="C37" t="str">
        <f t="shared" si="0"/>
        <v>Intervention</v>
      </c>
      <c r="D37">
        <v>3</v>
      </c>
      <c r="U37" s="3"/>
      <c r="Y37" s="2"/>
      <c r="AA37" s="2"/>
      <c r="AD37" s="3"/>
      <c r="AE37" s="2"/>
      <c r="AF37" s="2"/>
    </row>
    <row r="38" spans="1:32" x14ac:dyDescent="0.3">
      <c r="A38" t="s">
        <v>24</v>
      </c>
      <c r="B38">
        <v>1</v>
      </c>
      <c r="C38" t="str">
        <f t="shared" si="0"/>
        <v>Control</v>
      </c>
      <c r="D38">
        <v>3</v>
      </c>
      <c r="E38">
        <v>155.1</v>
      </c>
      <c r="F38">
        <v>59.8</v>
      </c>
      <c r="G38">
        <v>73</v>
      </c>
      <c r="H38">
        <v>43.8</v>
      </c>
      <c r="I38">
        <v>26.2</v>
      </c>
      <c r="J38">
        <v>56.2</v>
      </c>
      <c r="K38">
        <v>33.6</v>
      </c>
      <c r="L38">
        <v>4.5999999999999996</v>
      </c>
      <c r="M38">
        <v>24.9</v>
      </c>
      <c r="N38">
        <v>48.6</v>
      </c>
      <c r="O38">
        <v>29.1</v>
      </c>
      <c r="P38">
        <v>1172</v>
      </c>
      <c r="Q38">
        <v>19.600000000000001</v>
      </c>
      <c r="R38">
        <v>23.7</v>
      </c>
      <c r="S38">
        <v>22.2</v>
      </c>
      <c r="T38">
        <v>22.8</v>
      </c>
      <c r="U38" s="3">
        <f t="shared" si="6"/>
        <v>22.900000000000002</v>
      </c>
      <c r="V38">
        <v>10</v>
      </c>
      <c r="W38">
        <v>10</v>
      </c>
      <c r="X38">
        <v>8.1999999999999993</v>
      </c>
      <c r="Y38" s="2">
        <f t="shared" si="1"/>
        <v>3</v>
      </c>
      <c r="Z38">
        <v>12.3</v>
      </c>
      <c r="AA38" s="2">
        <f t="shared" si="2"/>
        <v>3</v>
      </c>
      <c r="AB38">
        <v>2.7</v>
      </c>
      <c r="AC38">
        <v>2.5</v>
      </c>
      <c r="AD38" s="3">
        <f t="shared" si="3"/>
        <v>2.5</v>
      </c>
      <c r="AE38" s="2">
        <f t="shared" si="4"/>
        <v>4</v>
      </c>
      <c r="AF38" s="2">
        <f t="shared" si="5"/>
        <v>10</v>
      </c>
    </row>
    <row r="39" spans="1:32" x14ac:dyDescent="0.3">
      <c r="A39" t="s">
        <v>22</v>
      </c>
      <c r="B39">
        <v>1</v>
      </c>
      <c r="C39" t="str">
        <f t="shared" si="0"/>
        <v>Control</v>
      </c>
      <c r="D39">
        <v>3</v>
      </c>
      <c r="E39">
        <v>167.1</v>
      </c>
      <c r="F39">
        <v>70.8</v>
      </c>
      <c r="G39">
        <v>91</v>
      </c>
      <c r="H39">
        <v>28.8</v>
      </c>
      <c r="I39">
        <v>20.399999999999999</v>
      </c>
      <c r="J39">
        <v>71.2</v>
      </c>
      <c r="K39">
        <v>50.4</v>
      </c>
      <c r="L39">
        <v>6.7</v>
      </c>
      <c r="M39">
        <v>25.4</v>
      </c>
      <c r="N39">
        <v>61.6</v>
      </c>
      <c r="O39">
        <v>43.6</v>
      </c>
      <c r="P39">
        <v>1519</v>
      </c>
      <c r="Q39">
        <v>21.5</v>
      </c>
      <c r="R39">
        <v>21.2</v>
      </c>
      <c r="S39">
        <v>25.1</v>
      </c>
      <c r="T39">
        <v>25</v>
      </c>
      <c r="U39" s="3">
        <f t="shared" si="6"/>
        <v>23.766666666666666</v>
      </c>
      <c r="V39">
        <v>10</v>
      </c>
      <c r="W39">
        <v>10</v>
      </c>
      <c r="X39">
        <v>10</v>
      </c>
      <c r="Y39" s="2">
        <f t="shared" si="1"/>
        <v>4</v>
      </c>
      <c r="Z39">
        <v>14</v>
      </c>
      <c r="AA39" s="2">
        <f t="shared" si="2"/>
        <v>2</v>
      </c>
      <c r="AB39">
        <v>3.6</v>
      </c>
      <c r="AC39">
        <v>4</v>
      </c>
      <c r="AD39" s="3">
        <f t="shared" si="3"/>
        <v>3.6</v>
      </c>
      <c r="AE39" s="2">
        <f t="shared" si="4"/>
        <v>3</v>
      </c>
      <c r="AF39" s="2">
        <f t="shared" si="5"/>
        <v>9</v>
      </c>
    </row>
    <row r="40" spans="1:32" x14ac:dyDescent="0.3">
      <c r="A40" t="s">
        <v>49</v>
      </c>
      <c r="B40">
        <v>2</v>
      </c>
      <c r="C40" t="str">
        <f t="shared" si="0"/>
        <v>Intervention</v>
      </c>
      <c r="D40">
        <v>3</v>
      </c>
      <c r="E40">
        <v>156.6</v>
      </c>
      <c r="F40">
        <v>80.599999999999994</v>
      </c>
      <c r="G40">
        <v>65</v>
      </c>
      <c r="H40">
        <v>46.2</v>
      </c>
      <c r="I40">
        <v>37.200000000000003</v>
      </c>
      <c r="J40">
        <v>53.8</v>
      </c>
      <c r="K40">
        <v>43.4</v>
      </c>
      <c r="L40">
        <v>8.4</v>
      </c>
      <c r="M40">
        <v>32.700000000000003</v>
      </c>
      <c r="N40">
        <v>43.4</v>
      </c>
      <c r="O40">
        <v>35</v>
      </c>
      <c r="P40">
        <v>1386</v>
      </c>
      <c r="Q40">
        <v>17.2</v>
      </c>
      <c r="R40">
        <v>18.399999999999999</v>
      </c>
      <c r="S40">
        <v>17.5</v>
      </c>
      <c r="T40">
        <v>20</v>
      </c>
      <c r="U40" s="3">
        <f t="shared" si="6"/>
        <v>18.633333333333333</v>
      </c>
      <c r="V40">
        <v>10</v>
      </c>
      <c r="W40">
        <v>10</v>
      </c>
      <c r="X40">
        <v>10</v>
      </c>
      <c r="Y40" s="2">
        <f t="shared" si="1"/>
        <v>4</v>
      </c>
      <c r="Z40">
        <v>10.4</v>
      </c>
      <c r="AA40" s="2">
        <f t="shared" si="2"/>
        <v>4</v>
      </c>
      <c r="AB40">
        <v>2.1</v>
      </c>
      <c r="AC40">
        <v>2.1</v>
      </c>
      <c r="AD40" s="3">
        <f t="shared" si="3"/>
        <v>2.1</v>
      </c>
      <c r="AE40" s="2">
        <f t="shared" si="4"/>
        <v>4</v>
      </c>
      <c r="AF40" s="2">
        <f t="shared" si="5"/>
        <v>12</v>
      </c>
    </row>
    <row r="41" spans="1:32" x14ac:dyDescent="0.3">
      <c r="A41" t="s">
        <v>23</v>
      </c>
      <c r="B41">
        <v>1</v>
      </c>
      <c r="C41" t="str">
        <f t="shared" si="0"/>
        <v>Control</v>
      </c>
      <c r="D41">
        <v>3</v>
      </c>
      <c r="U41" s="3"/>
      <c r="Y41" s="2"/>
      <c r="AA41" s="2"/>
      <c r="AD41" s="3"/>
      <c r="AE41" s="2"/>
      <c r="AF41" s="2"/>
    </row>
    <row r="42" spans="1:32" x14ac:dyDescent="0.3">
      <c r="A42" t="s">
        <v>51</v>
      </c>
      <c r="B42">
        <v>1</v>
      </c>
      <c r="C42" t="str">
        <f t="shared" si="0"/>
        <v>Control</v>
      </c>
      <c r="D42">
        <v>3</v>
      </c>
      <c r="E42">
        <v>174</v>
      </c>
      <c r="F42">
        <v>79.599999999999994</v>
      </c>
      <c r="G42">
        <v>68</v>
      </c>
      <c r="H42">
        <v>23.3</v>
      </c>
      <c r="I42">
        <v>18.600000000000001</v>
      </c>
      <c r="J42">
        <v>76.7</v>
      </c>
      <c r="K42">
        <v>61</v>
      </c>
      <c r="L42">
        <v>13.4</v>
      </c>
      <c r="M42">
        <v>26.3</v>
      </c>
      <c r="N42">
        <v>59.8</v>
      </c>
      <c r="O42">
        <v>47.6</v>
      </c>
      <c r="P42">
        <v>1789</v>
      </c>
      <c r="Q42">
        <v>22.5</v>
      </c>
      <c r="R42">
        <v>22.1</v>
      </c>
      <c r="S42">
        <v>25.9</v>
      </c>
      <c r="T42">
        <v>28.3</v>
      </c>
      <c r="U42" s="3">
        <f t="shared" si="6"/>
        <v>25.433333333333334</v>
      </c>
      <c r="V42">
        <v>10</v>
      </c>
      <c r="W42">
        <v>10</v>
      </c>
      <c r="X42">
        <v>10</v>
      </c>
      <c r="Y42" s="2">
        <f t="shared" si="1"/>
        <v>4</v>
      </c>
      <c r="Z42">
        <v>17.2</v>
      </c>
      <c r="AA42" s="2">
        <f t="shared" si="2"/>
        <v>1</v>
      </c>
      <c r="AB42">
        <v>1.9</v>
      </c>
      <c r="AC42">
        <v>2</v>
      </c>
      <c r="AD42" s="3">
        <f t="shared" si="3"/>
        <v>1.9</v>
      </c>
      <c r="AE42" s="2">
        <f t="shared" si="4"/>
        <v>4</v>
      </c>
      <c r="AF42" s="2">
        <f t="shared" si="5"/>
        <v>9</v>
      </c>
    </row>
    <row r="43" spans="1:32" x14ac:dyDescent="0.3">
      <c r="A43" t="s">
        <v>9</v>
      </c>
      <c r="B43">
        <v>2</v>
      </c>
      <c r="C43" t="str">
        <f t="shared" si="0"/>
        <v>Intervention</v>
      </c>
      <c r="D43">
        <v>3</v>
      </c>
      <c r="E43">
        <v>171.2</v>
      </c>
      <c r="F43">
        <v>89.6</v>
      </c>
      <c r="G43">
        <v>66</v>
      </c>
      <c r="H43">
        <v>30.6</v>
      </c>
      <c r="I43">
        <v>27.4</v>
      </c>
      <c r="J43">
        <v>69.400000000000006</v>
      </c>
      <c r="K43">
        <v>62.2</v>
      </c>
      <c r="L43">
        <v>15.3</v>
      </c>
      <c r="M43">
        <v>30.6</v>
      </c>
      <c r="N43">
        <v>52.3</v>
      </c>
      <c r="O43">
        <v>46.9</v>
      </c>
      <c r="P43">
        <v>1818</v>
      </c>
      <c r="Q43">
        <v>20.3</v>
      </c>
      <c r="R43">
        <v>25.6</v>
      </c>
      <c r="S43">
        <v>27.4</v>
      </c>
      <c r="T43">
        <v>26.5</v>
      </c>
      <c r="U43" s="3">
        <f t="shared" si="6"/>
        <v>26.5</v>
      </c>
      <c r="V43">
        <v>10</v>
      </c>
      <c r="W43">
        <v>10</v>
      </c>
      <c r="X43">
        <v>10</v>
      </c>
      <c r="Y43" s="2">
        <f t="shared" si="1"/>
        <v>4</v>
      </c>
      <c r="Z43">
        <v>15.2</v>
      </c>
      <c r="AA43" s="2">
        <f t="shared" si="2"/>
        <v>2</v>
      </c>
      <c r="AB43">
        <v>4</v>
      </c>
      <c r="AC43">
        <v>3.5</v>
      </c>
      <c r="AD43" s="3">
        <f t="shared" si="3"/>
        <v>3.5</v>
      </c>
      <c r="AE43" s="2">
        <f t="shared" si="4"/>
        <v>3</v>
      </c>
      <c r="AF43" s="2">
        <f t="shared" si="5"/>
        <v>9</v>
      </c>
    </row>
    <row r="44" spans="1:32" x14ac:dyDescent="0.3">
      <c r="A44" t="s">
        <v>56</v>
      </c>
      <c r="B44">
        <v>2</v>
      </c>
      <c r="C44" t="str">
        <f t="shared" si="0"/>
        <v>Intervention</v>
      </c>
      <c r="D44">
        <v>3</v>
      </c>
      <c r="E44">
        <v>169.1</v>
      </c>
      <c r="F44">
        <v>54.6</v>
      </c>
      <c r="G44">
        <v>74</v>
      </c>
      <c r="H44">
        <v>37.1</v>
      </c>
      <c r="I44">
        <v>20.2</v>
      </c>
      <c r="J44">
        <v>62.9</v>
      </c>
      <c r="K44">
        <v>34.4</v>
      </c>
      <c r="L44">
        <v>5.7</v>
      </c>
      <c r="M44">
        <v>19.100000000000001</v>
      </c>
      <c r="N44">
        <v>52.5</v>
      </c>
      <c r="O44">
        <v>28.7</v>
      </c>
      <c r="P44">
        <v>1188</v>
      </c>
      <c r="Q44">
        <v>21.8</v>
      </c>
      <c r="R44">
        <v>24.3</v>
      </c>
      <c r="S44">
        <v>24.6</v>
      </c>
      <c r="T44">
        <v>25.4</v>
      </c>
      <c r="U44" s="3">
        <f t="shared" si="6"/>
        <v>24.766666666666669</v>
      </c>
      <c r="V44">
        <v>10</v>
      </c>
      <c r="W44">
        <v>10</v>
      </c>
      <c r="X44">
        <v>10</v>
      </c>
      <c r="Y44" s="2">
        <f t="shared" si="1"/>
        <v>4</v>
      </c>
      <c r="Z44">
        <v>17.2</v>
      </c>
      <c r="AA44" s="2">
        <f t="shared" si="2"/>
        <v>1</v>
      </c>
      <c r="AB44">
        <v>2.8</v>
      </c>
      <c r="AC44">
        <v>2.9</v>
      </c>
      <c r="AD44" s="3">
        <f t="shared" si="3"/>
        <v>2.8</v>
      </c>
      <c r="AE44" s="2">
        <f t="shared" si="4"/>
        <v>4</v>
      </c>
      <c r="AF44" s="2">
        <f t="shared" si="5"/>
        <v>9</v>
      </c>
    </row>
    <row r="45" spans="1:32" x14ac:dyDescent="0.3">
      <c r="A45" t="s">
        <v>12</v>
      </c>
      <c r="B45">
        <v>2</v>
      </c>
      <c r="C45" t="str">
        <f t="shared" si="0"/>
        <v>Intervention</v>
      </c>
      <c r="D45">
        <v>3</v>
      </c>
      <c r="E45">
        <v>159</v>
      </c>
      <c r="F45">
        <v>75.599999999999994</v>
      </c>
      <c r="G45">
        <v>77</v>
      </c>
      <c r="H45">
        <v>46.8</v>
      </c>
      <c r="I45">
        <v>35.4</v>
      </c>
      <c r="J45">
        <v>53.2</v>
      </c>
      <c r="K45">
        <v>40.200000000000003</v>
      </c>
      <c r="L45">
        <v>6.7</v>
      </c>
      <c r="M45">
        <v>29.9</v>
      </c>
      <c r="N45">
        <v>44.3</v>
      </c>
      <c r="O45">
        <v>33.5</v>
      </c>
      <c r="P45">
        <v>1317</v>
      </c>
      <c r="Q45">
        <v>17.399999999999999</v>
      </c>
      <c r="R45">
        <v>24.6</v>
      </c>
      <c r="S45">
        <v>23.5</v>
      </c>
      <c r="T45">
        <v>24.4</v>
      </c>
      <c r="U45" s="3">
        <f t="shared" si="6"/>
        <v>24.166666666666668</v>
      </c>
      <c r="V45">
        <v>10</v>
      </c>
      <c r="W45">
        <v>10</v>
      </c>
      <c r="X45">
        <v>10</v>
      </c>
      <c r="Y45" s="2">
        <f t="shared" si="1"/>
        <v>4</v>
      </c>
      <c r="Z45">
        <v>13.1</v>
      </c>
      <c r="AA45" s="2">
        <f t="shared" si="2"/>
        <v>3</v>
      </c>
      <c r="AB45">
        <v>3.5</v>
      </c>
      <c r="AC45">
        <v>3</v>
      </c>
      <c r="AD45" s="3">
        <f t="shared" si="3"/>
        <v>3</v>
      </c>
      <c r="AE45" s="2">
        <f t="shared" si="4"/>
        <v>4</v>
      </c>
      <c r="AF45" s="2">
        <f t="shared" si="5"/>
        <v>11</v>
      </c>
    </row>
    <row r="46" spans="1:32" x14ac:dyDescent="0.3">
      <c r="A46" t="s">
        <v>60</v>
      </c>
      <c r="B46">
        <v>1</v>
      </c>
      <c r="C46" t="str">
        <f t="shared" si="0"/>
        <v>Control</v>
      </c>
      <c r="D46">
        <v>3</v>
      </c>
      <c r="E46">
        <v>159</v>
      </c>
      <c r="F46">
        <v>77.2</v>
      </c>
      <c r="G46">
        <v>82</v>
      </c>
      <c r="H46">
        <v>36.799999999999997</v>
      </c>
      <c r="I46">
        <v>28.4</v>
      </c>
      <c r="J46">
        <v>63.2</v>
      </c>
      <c r="K46">
        <v>48.8</v>
      </c>
      <c r="L46">
        <v>9.1999999999999993</v>
      </c>
      <c r="M46">
        <v>30.5</v>
      </c>
      <c r="N46">
        <v>51.3</v>
      </c>
      <c r="O46">
        <v>39.6</v>
      </c>
      <c r="P46">
        <v>1479</v>
      </c>
      <c r="Q46">
        <v>19.2</v>
      </c>
      <c r="R46">
        <v>24.3</v>
      </c>
      <c r="S46">
        <v>24.9</v>
      </c>
      <c r="T46">
        <v>25.1</v>
      </c>
      <c r="U46" s="3">
        <f t="shared" si="6"/>
        <v>24.766666666666669</v>
      </c>
      <c r="V46">
        <v>10</v>
      </c>
      <c r="W46">
        <v>10</v>
      </c>
      <c r="X46">
        <v>10</v>
      </c>
      <c r="Y46" s="2">
        <f t="shared" si="1"/>
        <v>4</v>
      </c>
      <c r="Z46">
        <v>8.1999999999999993</v>
      </c>
      <c r="AA46" s="2">
        <f t="shared" si="2"/>
        <v>4</v>
      </c>
      <c r="AB46">
        <v>3.1</v>
      </c>
      <c r="AC46">
        <v>3.2</v>
      </c>
      <c r="AD46" s="3">
        <f t="shared" si="3"/>
        <v>3.1</v>
      </c>
      <c r="AE46" s="2">
        <f t="shared" si="4"/>
        <v>4</v>
      </c>
      <c r="AF46" s="2">
        <f t="shared" si="5"/>
        <v>12</v>
      </c>
    </row>
    <row r="47" spans="1:32" x14ac:dyDescent="0.3">
      <c r="A47" t="s">
        <v>25</v>
      </c>
      <c r="B47">
        <v>1</v>
      </c>
      <c r="C47" t="str">
        <f t="shared" si="0"/>
        <v>Control</v>
      </c>
      <c r="D47">
        <v>3</v>
      </c>
      <c r="E47">
        <v>157.4</v>
      </c>
      <c r="F47">
        <v>71.8</v>
      </c>
      <c r="G47">
        <v>79</v>
      </c>
      <c r="H47">
        <v>42.1</v>
      </c>
      <c r="I47">
        <v>30.2</v>
      </c>
      <c r="J47">
        <v>57.9</v>
      </c>
      <c r="K47">
        <v>41.6</v>
      </c>
      <c r="L47">
        <v>6</v>
      </c>
      <c r="M47">
        <v>29.1</v>
      </c>
      <c r="N47">
        <v>49.6</v>
      </c>
      <c r="O47">
        <v>35.6</v>
      </c>
      <c r="P47">
        <v>1347</v>
      </c>
      <c r="Q47">
        <v>18.8</v>
      </c>
      <c r="R47">
        <v>24.3</v>
      </c>
      <c r="S47">
        <v>27.4</v>
      </c>
      <c r="T47">
        <v>26.1</v>
      </c>
      <c r="U47" s="3">
        <f t="shared" si="6"/>
        <v>25.933333333333337</v>
      </c>
      <c r="V47">
        <v>10</v>
      </c>
      <c r="W47">
        <v>10</v>
      </c>
      <c r="X47">
        <v>10</v>
      </c>
      <c r="Y47" s="2">
        <f t="shared" si="1"/>
        <v>4</v>
      </c>
      <c r="Z47">
        <v>7.8</v>
      </c>
      <c r="AA47" s="2">
        <f t="shared" si="2"/>
        <v>4</v>
      </c>
      <c r="AB47">
        <v>2.1</v>
      </c>
      <c r="AC47">
        <v>1.9</v>
      </c>
      <c r="AD47" s="3">
        <f t="shared" si="3"/>
        <v>1.9</v>
      </c>
      <c r="AE47" s="2">
        <f t="shared" si="4"/>
        <v>4</v>
      </c>
      <c r="AF47" s="2">
        <f t="shared" si="5"/>
        <v>12</v>
      </c>
    </row>
    <row r="48" spans="1:32" x14ac:dyDescent="0.3">
      <c r="A48" t="s">
        <v>10</v>
      </c>
      <c r="B48">
        <v>2</v>
      </c>
      <c r="C48" t="str">
        <f t="shared" si="0"/>
        <v>Intervention</v>
      </c>
      <c r="D48">
        <v>3</v>
      </c>
      <c r="E48">
        <v>174</v>
      </c>
      <c r="F48">
        <v>78.5</v>
      </c>
      <c r="G48">
        <v>83</v>
      </c>
      <c r="H48">
        <v>30.3</v>
      </c>
      <c r="I48">
        <v>23.8</v>
      </c>
      <c r="J48">
        <v>69.7</v>
      </c>
      <c r="K48">
        <v>54.7</v>
      </c>
      <c r="L48">
        <v>10.4</v>
      </c>
      <c r="M48">
        <v>25.9</v>
      </c>
      <c r="N48">
        <v>56.5</v>
      </c>
      <c r="O48">
        <v>44.3</v>
      </c>
      <c r="P48">
        <v>1636</v>
      </c>
      <c r="Q48">
        <v>20.8</v>
      </c>
      <c r="R48">
        <v>26.6</v>
      </c>
      <c r="S48">
        <v>24.6</v>
      </c>
      <c r="T48">
        <v>24.5</v>
      </c>
      <c r="U48" s="3">
        <f t="shared" si="6"/>
        <v>25.233333333333334</v>
      </c>
      <c r="V48">
        <v>10</v>
      </c>
      <c r="W48">
        <v>10</v>
      </c>
      <c r="X48">
        <v>10</v>
      </c>
      <c r="Y48" s="2">
        <f t="shared" si="1"/>
        <v>4</v>
      </c>
      <c r="Z48">
        <v>23</v>
      </c>
      <c r="AA48" s="2">
        <f t="shared" si="2"/>
        <v>1</v>
      </c>
      <c r="AB48">
        <v>4.3099999999999996</v>
      </c>
      <c r="AC48">
        <v>3.43</v>
      </c>
      <c r="AD48" s="3">
        <f t="shared" si="3"/>
        <v>3.43</v>
      </c>
      <c r="AE48" s="2">
        <f t="shared" si="4"/>
        <v>3</v>
      </c>
      <c r="AF48" s="2">
        <f t="shared" si="5"/>
        <v>8</v>
      </c>
    </row>
    <row r="49" spans="1:32" x14ac:dyDescent="0.3">
      <c r="A49" t="s">
        <v>7</v>
      </c>
      <c r="B49">
        <v>2</v>
      </c>
      <c r="C49" t="str">
        <f t="shared" si="0"/>
        <v>Intervention</v>
      </c>
      <c r="D49">
        <v>3</v>
      </c>
      <c r="E49">
        <v>163.4</v>
      </c>
      <c r="F49">
        <v>91.2</v>
      </c>
      <c r="G49">
        <v>84</v>
      </c>
      <c r="H49">
        <v>46.6</v>
      </c>
      <c r="I49">
        <v>42.5</v>
      </c>
      <c r="J49">
        <v>53.4</v>
      </c>
      <c r="K49">
        <v>48.7</v>
      </c>
      <c r="L49">
        <v>7.9</v>
      </c>
      <c r="M49">
        <v>34.299999999999997</v>
      </c>
      <c r="N49">
        <v>44.8</v>
      </c>
      <c r="O49">
        <v>40.799999999999997</v>
      </c>
      <c r="P49">
        <v>1503</v>
      </c>
      <c r="Q49">
        <v>16.5</v>
      </c>
      <c r="R49">
        <v>14.6</v>
      </c>
      <c r="S49">
        <v>18</v>
      </c>
      <c r="T49">
        <v>15.3</v>
      </c>
      <c r="U49" s="3">
        <f t="shared" si="6"/>
        <v>15.966666666666669</v>
      </c>
      <c r="V49">
        <v>10</v>
      </c>
      <c r="W49">
        <v>10</v>
      </c>
      <c r="X49">
        <v>10</v>
      </c>
      <c r="Y49" s="2">
        <f t="shared" si="1"/>
        <v>4</v>
      </c>
      <c r="Z49">
        <v>13.8</v>
      </c>
      <c r="AA49" s="2">
        <f t="shared" si="2"/>
        <v>2</v>
      </c>
      <c r="AB49">
        <v>3.2</v>
      </c>
      <c r="AC49">
        <v>3.2</v>
      </c>
      <c r="AD49" s="3">
        <f t="shared" si="3"/>
        <v>3.2</v>
      </c>
      <c r="AE49" s="2">
        <f t="shared" si="4"/>
        <v>3</v>
      </c>
      <c r="AF49" s="2">
        <f t="shared" si="5"/>
        <v>9</v>
      </c>
    </row>
    <row r="50" spans="1:32" x14ac:dyDescent="0.3">
      <c r="A50" t="s">
        <v>61</v>
      </c>
      <c r="B50">
        <v>1</v>
      </c>
      <c r="C50" t="str">
        <f t="shared" si="0"/>
        <v>Control</v>
      </c>
      <c r="D50">
        <v>3</v>
      </c>
      <c r="E50">
        <v>163.80000000000001</v>
      </c>
      <c r="F50">
        <v>95.2</v>
      </c>
      <c r="G50">
        <v>76</v>
      </c>
      <c r="H50">
        <v>51.6</v>
      </c>
      <c r="I50">
        <v>49.1</v>
      </c>
      <c r="J50">
        <v>48.4</v>
      </c>
      <c r="K50">
        <v>46.1</v>
      </c>
      <c r="L50">
        <v>8.9</v>
      </c>
      <c r="M50">
        <v>35.4</v>
      </c>
      <c r="N50">
        <v>39.1</v>
      </c>
      <c r="O50">
        <v>37.200000000000003</v>
      </c>
      <c r="P50">
        <v>1446</v>
      </c>
      <c r="Q50">
        <v>15.2</v>
      </c>
      <c r="R50">
        <v>18</v>
      </c>
      <c r="S50">
        <v>19.5</v>
      </c>
      <c r="T50">
        <v>17.600000000000001</v>
      </c>
      <c r="U50" s="3">
        <f t="shared" si="6"/>
        <v>18.366666666666667</v>
      </c>
      <c r="V50">
        <v>10</v>
      </c>
      <c r="W50">
        <v>10</v>
      </c>
      <c r="X50">
        <v>10</v>
      </c>
      <c r="Y50" s="2">
        <f t="shared" si="1"/>
        <v>4</v>
      </c>
      <c r="Z50">
        <v>14.3</v>
      </c>
      <c r="AA50" s="2">
        <f t="shared" si="2"/>
        <v>2</v>
      </c>
      <c r="AB50">
        <v>3.9</v>
      </c>
      <c r="AC50">
        <v>4</v>
      </c>
      <c r="AD50" s="3">
        <f t="shared" si="3"/>
        <v>3.9</v>
      </c>
      <c r="AE50" s="2">
        <f t="shared" si="4"/>
        <v>3</v>
      </c>
      <c r="AF50" s="2">
        <f t="shared" si="5"/>
        <v>9</v>
      </c>
    </row>
    <row r="51" spans="1:32" x14ac:dyDescent="0.3">
      <c r="A51" t="s">
        <v>4</v>
      </c>
      <c r="B51">
        <v>1</v>
      </c>
      <c r="C51" t="str">
        <f t="shared" si="0"/>
        <v>Control</v>
      </c>
      <c r="D51">
        <v>3</v>
      </c>
      <c r="E51">
        <v>170.6</v>
      </c>
      <c r="F51">
        <v>97</v>
      </c>
      <c r="G51">
        <v>68</v>
      </c>
      <c r="H51">
        <v>47.8</v>
      </c>
      <c r="I51">
        <v>46.4</v>
      </c>
      <c r="J51">
        <v>52.2</v>
      </c>
      <c r="K51">
        <v>50.6</v>
      </c>
      <c r="L51">
        <v>12</v>
      </c>
      <c r="M51">
        <v>33.200000000000003</v>
      </c>
      <c r="N51">
        <v>39.9</v>
      </c>
      <c r="O51">
        <v>38.700000000000003</v>
      </c>
      <c r="P51">
        <v>15.9</v>
      </c>
      <c r="Q51">
        <v>2319</v>
      </c>
      <c r="R51">
        <v>22.6</v>
      </c>
      <c r="S51">
        <v>24.2</v>
      </c>
      <c r="T51">
        <v>23.8</v>
      </c>
      <c r="U51" s="3">
        <f t="shared" si="6"/>
        <v>23.533333333333331</v>
      </c>
      <c r="V51">
        <v>10</v>
      </c>
      <c r="W51">
        <v>10</v>
      </c>
      <c r="X51">
        <v>10</v>
      </c>
      <c r="Y51" s="2">
        <f t="shared" si="1"/>
        <v>4</v>
      </c>
      <c r="Z51">
        <v>11.2</v>
      </c>
      <c r="AA51" s="2">
        <f t="shared" si="2"/>
        <v>3</v>
      </c>
      <c r="AB51">
        <v>1.9</v>
      </c>
      <c r="AC51">
        <v>1.9</v>
      </c>
      <c r="AD51" s="3">
        <f t="shared" si="3"/>
        <v>1.9</v>
      </c>
      <c r="AE51" s="2">
        <f t="shared" si="4"/>
        <v>4</v>
      </c>
      <c r="AF51" s="2">
        <f t="shared" si="5"/>
        <v>11</v>
      </c>
    </row>
    <row r="52" spans="1:32" x14ac:dyDescent="0.3">
      <c r="A52" t="s">
        <v>31</v>
      </c>
      <c r="B52">
        <v>2</v>
      </c>
      <c r="C52" t="str">
        <f t="shared" si="0"/>
        <v>Intervention</v>
      </c>
      <c r="D52">
        <v>3</v>
      </c>
      <c r="U52" s="3"/>
      <c r="Y52" s="2"/>
      <c r="AA52" s="2"/>
      <c r="AD52" s="3"/>
      <c r="AE52" s="2"/>
      <c r="AF52" s="2"/>
    </row>
    <row r="53" spans="1:32" x14ac:dyDescent="0.3">
      <c r="A53" t="s">
        <v>28</v>
      </c>
      <c r="B53">
        <v>2</v>
      </c>
      <c r="C53" t="str">
        <f t="shared" si="0"/>
        <v>Intervention</v>
      </c>
      <c r="D53">
        <v>3</v>
      </c>
      <c r="E53">
        <v>163</v>
      </c>
      <c r="F53">
        <v>112</v>
      </c>
      <c r="G53">
        <v>76</v>
      </c>
      <c r="H53">
        <v>49.4</v>
      </c>
      <c r="I53">
        <v>55.3</v>
      </c>
      <c r="J53">
        <v>50.6</v>
      </c>
      <c r="K53">
        <v>56.7</v>
      </c>
      <c r="L53">
        <v>9.3000000000000007</v>
      </c>
      <c r="M53">
        <v>42.2</v>
      </c>
      <c r="N53">
        <v>42.2</v>
      </c>
      <c r="O53">
        <v>47.3</v>
      </c>
      <c r="P53">
        <v>1678</v>
      </c>
      <c r="Q53">
        <v>15</v>
      </c>
      <c r="R53">
        <v>27.6</v>
      </c>
      <c r="S53">
        <v>30.4</v>
      </c>
      <c r="T53">
        <v>28.7</v>
      </c>
      <c r="U53" s="3">
        <f t="shared" si="6"/>
        <v>28.900000000000002</v>
      </c>
      <c r="V53">
        <v>10</v>
      </c>
      <c r="W53">
        <v>10</v>
      </c>
      <c r="X53">
        <v>10</v>
      </c>
      <c r="Y53" s="2">
        <f t="shared" si="1"/>
        <v>4</v>
      </c>
      <c r="Z53">
        <v>11.4</v>
      </c>
      <c r="AA53" s="2">
        <f t="shared" si="2"/>
        <v>3</v>
      </c>
      <c r="AB53">
        <v>3.2</v>
      </c>
      <c r="AC53">
        <v>2.8</v>
      </c>
      <c r="AD53" s="3">
        <f t="shared" si="3"/>
        <v>2.8</v>
      </c>
      <c r="AE53" s="2">
        <f t="shared" si="4"/>
        <v>4</v>
      </c>
      <c r="AF53" s="2">
        <f t="shared" si="5"/>
        <v>11</v>
      </c>
    </row>
    <row r="54" spans="1:32" x14ac:dyDescent="0.3">
      <c r="A54" t="s">
        <v>13</v>
      </c>
      <c r="B54">
        <v>2</v>
      </c>
      <c r="C54" t="str">
        <f t="shared" si="0"/>
        <v>Intervention</v>
      </c>
      <c r="D54">
        <v>3</v>
      </c>
      <c r="U54" s="3"/>
      <c r="Y54" s="2"/>
      <c r="AA54" s="2"/>
      <c r="AD54" s="3"/>
      <c r="AE54" s="2"/>
      <c r="AF54" s="2"/>
    </row>
    <row r="55" spans="1:32" x14ac:dyDescent="0.3">
      <c r="A55" t="s">
        <v>8</v>
      </c>
      <c r="B55">
        <v>2</v>
      </c>
      <c r="C55" t="str">
        <f t="shared" si="0"/>
        <v>Intervention</v>
      </c>
      <c r="D55">
        <v>3</v>
      </c>
      <c r="U55" s="3"/>
      <c r="Y55" s="2"/>
      <c r="AA55" s="2"/>
      <c r="AD55" s="3"/>
      <c r="AE55" s="2"/>
      <c r="AF55" s="2"/>
    </row>
    <row r="56" spans="1:32" x14ac:dyDescent="0.3">
      <c r="A56" t="s">
        <v>38</v>
      </c>
      <c r="B56">
        <v>1</v>
      </c>
      <c r="C56" t="str">
        <f t="shared" si="0"/>
        <v>Control</v>
      </c>
      <c r="D56">
        <v>3</v>
      </c>
      <c r="E56">
        <v>158.1</v>
      </c>
      <c r="F56">
        <v>66</v>
      </c>
      <c r="G56">
        <v>70</v>
      </c>
      <c r="H56">
        <v>34.200000000000003</v>
      </c>
      <c r="I56">
        <v>22.5</v>
      </c>
      <c r="J56">
        <v>65.8</v>
      </c>
      <c r="K56">
        <v>43.5</v>
      </c>
      <c r="L56">
        <v>7.1</v>
      </c>
      <c r="M56">
        <v>26.4</v>
      </c>
      <c r="N56">
        <v>55.1</v>
      </c>
      <c r="O56">
        <v>36.4</v>
      </c>
      <c r="P56">
        <v>1388</v>
      </c>
      <c r="Q56">
        <v>21</v>
      </c>
      <c r="R56">
        <v>22.1</v>
      </c>
      <c r="S56">
        <v>22.8</v>
      </c>
      <c r="T56">
        <v>22.9</v>
      </c>
      <c r="U56" s="3">
        <f t="shared" si="6"/>
        <v>22.600000000000005</v>
      </c>
      <c r="V56">
        <v>10</v>
      </c>
      <c r="W56">
        <v>10</v>
      </c>
      <c r="X56">
        <v>10</v>
      </c>
      <c r="Y56" s="2">
        <f t="shared" si="1"/>
        <v>4</v>
      </c>
      <c r="Z56">
        <v>13.8</v>
      </c>
      <c r="AA56" s="2">
        <f t="shared" si="2"/>
        <v>2</v>
      </c>
      <c r="AB56">
        <v>3.4</v>
      </c>
      <c r="AC56">
        <v>3.3</v>
      </c>
      <c r="AD56" s="3">
        <f t="shared" si="3"/>
        <v>3.3</v>
      </c>
      <c r="AE56" s="2">
        <f t="shared" si="4"/>
        <v>3</v>
      </c>
      <c r="AF56" s="2">
        <f t="shared" si="5"/>
        <v>9</v>
      </c>
    </row>
    <row r="57" spans="1:32" x14ac:dyDescent="0.3">
      <c r="A57" t="s">
        <v>32</v>
      </c>
      <c r="B57">
        <v>2</v>
      </c>
      <c r="C57" t="str">
        <f t="shared" si="0"/>
        <v>Intervention</v>
      </c>
      <c r="D57">
        <v>3</v>
      </c>
      <c r="E57">
        <v>155.4</v>
      </c>
      <c r="F57">
        <v>77.8</v>
      </c>
      <c r="G57">
        <v>82</v>
      </c>
      <c r="H57">
        <v>44.6</v>
      </c>
      <c r="I57">
        <v>34.700000000000003</v>
      </c>
      <c r="J57">
        <v>55.4</v>
      </c>
      <c r="K57">
        <v>43.1</v>
      </c>
      <c r="L57">
        <v>5.6</v>
      </c>
      <c r="M57">
        <v>32.4</v>
      </c>
      <c r="N57">
        <v>48.2</v>
      </c>
      <c r="O57">
        <v>37.5</v>
      </c>
      <c r="P57">
        <v>1381</v>
      </c>
      <c r="Q57">
        <v>17.8</v>
      </c>
      <c r="R57">
        <v>25.9</v>
      </c>
      <c r="S57">
        <v>24.9</v>
      </c>
      <c r="T57">
        <v>27.1</v>
      </c>
      <c r="U57" s="3">
        <f t="shared" si="6"/>
        <v>25.966666666666669</v>
      </c>
      <c r="V57">
        <v>10</v>
      </c>
      <c r="W57">
        <v>10</v>
      </c>
      <c r="X57">
        <v>10</v>
      </c>
      <c r="Y57" s="2">
        <f t="shared" si="1"/>
        <v>4</v>
      </c>
      <c r="Z57">
        <v>10</v>
      </c>
      <c r="AA57" s="2">
        <f t="shared" si="2"/>
        <v>4</v>
      </c>
      <c r="AB57">
        <v>2.1</v>
      </c>
      <c r="AC57">
        <v>2.1</v>
      </c>
      <c r="AD57" s="3">
        <f t="shared" si="3"/>
        <v>2.1</v>
      </c>
      <c r="AE57" s="2">
        <f t="shared" si="4"/>
        <v>4</v>
      </c>
      <c r="AF57" s="2">
        <f t="shared" si="5"/>
        <v>12</v>
      </c>
    </row>
    <row r="58" spans="1:32" x14ac:dyDescent="0.3">
      <c r="A58" t="s">
        <v>36</v>
      </c>
      <c r="B58">
        <v>1</v>
      </c>
      <c r="C58" t="str">
        <f t="shared" si="0"/>
        <v>Control</v>
      </c>
      <c r="D58">
        <v>3</v>
      </c>
      <c r="U58" s="3"/>
      <c r="Y58" s="2"/>
      <c r="AA58" s="2"/>
      <c r="AD58" s="3"/>
      <c r="AE58" s="2"/>
      <c r="AF58" s="2"/>
    </row>
    <row r="59" spans="1:32" x14ac:dyDescent="0.3">
      <c r="A59" t="s">
        <v>34</v>
      </c>
      <c r="B59">
        <v>2</v>
      </c>
      <c r="C59" t="str">
        <f t="shared" si="0"/>
        <v>Intervention</v>
      </c>
      <c r="D59">
        <v>3</v>
      </c>
      <c r="E59">
        <v>159.80000000000001</v>
      </c>
      <c r="F59">
        <v>58.2</v>
      </c>
      <c r="G59">
        <v>87</v>
      </c>
      <c r="H59">
        <v>39.799999999999997</v>
      </c>
      <c r="I59">
        <v>23.2</v>
      </c>
      <c r="J59">
        <v>60.2</v>
      </c>
      <c r="K59">
        <v>35</v>
      </c>
      <c r="L59">
        <v>3.4</v>
      </c>
      <c r="M59">
        <v>22.7</v>
      </c>
      <c r="N59">
        <v>54.2</v>
      </c>
      <c r="O59">
        <v>31.6</v>
      </c>
      <c r="P59">
        <v>1203</v>
      </c>
      <c r="Q59">
        <v>20.7</v>
      </c>
      <c r="R59">
        <v>21.8</v>
      </c>
      <c r="S59">
        <v>22.4</v>
      </c>
      <c r="T59">
        <v>21.4</v>
      </c>
      <c r="U59" s="3">
        <f t="shared" si="6"/>
        <v>21.866666666666664</v>
      </c>
      <c r="V59">
        <v>10</v>
      </c>
      <c r="W59">
        <v>10</v>
      </c>
      <c r="X59">
        <v>10</v>
      </c>
      <c r="Y59" s="2">
        <f t="shared" si="1"/>
        <v>4</v>
      </c>
      <c r="Z59">
        <v>11.3</v>
      </c>
      <c r="AA59" s="2">
        <f t="shared" si="2"/>
        <v>3</v>
      </c>
      <c r="AB59">
        <v>2.6</v>
      </c>
      <c r="AC59">
        <v>2.1</v>
      </c>
      <c r="AD59" s="3">
        <f t="shared" si="3"/>
        <v>2.1</v>
      </c>
      <c r="AE59" s="2">
        <f t="shared" si="4"/>
        <v>4</v>
      </c>
      <c r="AF59" s="2">
        <f t="shared" si="5"/>
        <v>11</v>
      </c>
    </row>
    <row r="60" spans="1:32" x14ac:dyDescent="0.3">
      <c r="A60" t="s">
        <v>63</v>
      </c>
      <c r="B60">
        <v>1</v>
      </c>
      <c r="C60" t="str">
        <f t="shared" si="0"/>
        <v>Control</v>
      </c>
      <c r="D60">
        <v>3</v>
      </c>
      <c r="E60">
        <v>155.69999999999999</v>
      </c>
      <c r="F60">
        <v>95.4</v>
      </c>
      <c r="G60">
        <v>70</v>
      </c>
      <c r="H60">
        <v>53.3</v>
      </c>
      <c r="I60">
        <v>50.8</v>
      </c>
      <c r="J60">
        <v>46.7</v>
      </c>
      <c r="K60">
        <v>44.6</v>
      </c>
      <c r="L60">
        <v>7.7</v>
      </c>
      <c r="M60">
        <v>39.200000000000003</v>
      </c>
      <c r="N60">
        <v>38.700000000000003</v>
      </c>
      <c r="O60">
        <v>36.9</v>
      </c>
      <c r="P60">
        <v>1412</v>
      </c>
      <c r="Q60">
        <v>14.8</v>
      </c>
      <c r="R60">
        <v>15.3</v>
      </c>
      <c r="S60">
        <v>16.3</v>
      </c>
      <c r="T60">
        <v>14.2</v>
      </c>
      <c r="U60" s="3">
        <f t="shared" si="6"/>
        <v>15.266666666666666</v>
      </c>
      <c r="V60">
        <v>10</v>
      </c>
      <c r="W60">
        <v>10</v>
      </c>
      <c r="X60">
        <v>10</v>
      </c>
      <c r="Y60" s="2">
        <f t="shared" si="1"/>
        <v>4</v>
      </c>
      <c r="Z60">
        <v>13.4</v>
      </c>
      <c r="AA60" s="2">
        <f t="shared" si="2"/>
        <v>3</v>
      </c>
      <c r="AB60">
        <v>2.9</v>
      </c>
      <c r="AC60">
        <v>3</v>
      </c>
      <c r="AD60" s="3">
        <f t="shared" si="3"/>
        <v>2.9</v>
      </c>
      <c r="AE60" s="2">
        <f t="shared" si="4"/>
        <v>4</v>
      </c>
      <c r="AF60" s="2">
        <f t="shared" si="5"/>
        <v>11</v>
      </c>
    </row>
    <row r="61" spans="1:32" x14ac:dyDescent="0.3">
      <c r="A61" t="s">
        <v>62</v>
      </c>
      <c r="B61">
        <v>1</v>
      </c>
      <c r="C61" t="str">
        <f t="shared" si="0"/>
        <v>Control</v>
      </c>
      <c r="D61">
        <v>3</v>
      </c>
      <c r="E61">
        <v>183.2</v>
      </c>
      <c r="F61">
        <v>108.6</v>
      </c>
      <c r="G61">
        <v>71</v>
      </c>
      <c r="H61">
        <v>29.3</v>
      </c>
      <c r="I61">
        <v>31.8</v>
      </c>
      <c r="J61">
        <v>70.7</v>
      </c>
      <c r="K61">
        <v>76.8</v>
      </c>
      <c r="L61">
        <v>18</v>
      </c>
      <c r="M61">
        <v>32.4</v>
      </c>
      <c r="N61">
        <v>54.2</v>
      </c>
      <c r="O61">
        <v>58.9</v>
      </c>
      <c r="P61">
        <v>2189</v>
      </c>
      <c r="Q61">
        <v>20.2</v>
      </c>
      <c r="R61">
        <v>41.5</v>
      </c>
      <c r="S61">
        <v>38.299999999999997</v>
      </c>
      <c r="T61">
        <v>41.8</v>
      </c>
      <c r="U61" s="3">
        <f t="shared" si="6"/>
        <v>40.533333333333331</v>
      </c>
      <c r="V61">
        <v>10</v>
      </c>
      <c r="W61">
        <v>10</v>
      </c>
      <c r="X61">
        <v>10</v>
      </c>
      <c r="Y61" s="2">
        <f t="shared" si="1"/>
        <v>4</v>
      </c>
      <c r="Z61">
        <v>13.7</v>
      </c>
      <c r="AA61" s="2">
        <f t="shared" si="2"/>
        <v>2</v>
      </c>
      <c r="AB61">
        <v>3.1</v>
      </c>
      <c r="AC61">
        <v>3.4</v>
      </c>
      <c r="AD61" s="3">
        <f t="shared" si="3"/>
        <v>3.1</v>
      </c>
      <c r="AE61" s="2">
        <f t="shared" si="4"/>
        <v>4</v>
      </c>
      <c r="AF61" s="2">
        <f t="shared" si="5"/>
        <v>10</v>
      </c>
    </row>
    <row r="62" spans="1:32" x14ac:dyDescent="0.3">
      <c r="Y62" s="2"/>
      <c r="AF62" s="2"/>
    </row>
  </sheetData>
  <autoFilter ref="A1:AF1" xr:uid="{93EE3A6D-7325-4022-84EF-54A6597D6EF9}"/>
  <pageMargins left="0.7" right="0.7" top="0.75" bottom="0.75" header="0.3" footer="0.3"/>
  <pageSetup paperSize="9" orientation="portrait" horizontalDpi="1200" verticalDpi="1200" r:id="rId1"/>
  <ignoredErrors>
    <ignoredError sqref="U3 U4:U16 U18:U51 U53:U6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FC34F8-E1C0-4514-BA3F-E1F4A60DC3CF}">
  <dimension ref="A1:B23"/>
  <sheetViews>
    <sheetView workbookViewId="0">
      <selection activeCell="B24" sqref="B24"/>
    </sheetView>
  </sheetViews>
  <sheetFormatPr defaultRowHeight="14.4" x14ac:dyDescent="0.3"/>
  <cols>
    <col min="1" max="1" width="8.88671875" style="1"/>
  </cols>
  <sheetData>
    <row r="1" spans="1:2" x14ac:dyDescent="0.3">
      <c r="A1" s="1" t="s">
        <v>91</v>
      </c>
    </row>
    <row r="2" spans="1:2" x14ac:dyDescent="0.3">
      <c r="A2" s="1">
        <v>0</v>
      </c>
      <c r="B2" t="s">
        <v>92</v>
      </c>
    </row>
    <row r="3" spans="1:2" x14ac:dyDescent="0.3">
      <c r="A3" s="1">
        <v>1</v>
      </c>
      <c r="B3" t="s">
        <v>93</v>
      </c>
    </row>
    <row r="4" spans="1:2" x14ac:dyDescent="0.3">
      <c r="A4" s="1">
        <v>2</v>
      </c>
      <c r="B4" t="s">
        <v>94</v>
      </c>
    </row>
    <row r="5" spans="1:2" x14ac:dyDescent="0.3">
      <c r="A5" s="1">
        <v>3</v>
      </c>
      <c r="B5" t="s">
        <v>95</v>
      </c>
    </row>
    <row r="6" spans="1:2" x14ac:dyDescent="0.3">
      <c r="A6" s="1">
        <v>4</v>
      </c>
      <c r="B6" t="s">
        <v>96</v>
      </c>
    </row>
    <row r="8" spans="1:2" x14ac:dyDescent="0.3">
      <c r="A8" s="1" t="s">
        <v>97</v>
      </c>
    </row>
    <row r="9" spans="1:2" x14ac:dyDescent="0.3">
      <c r="A9" s="1">
        <v>0</v>
      </c>
      <c r="B9" t="s">
        <v>98</v>
      </c>
    </row>
    <row r="10" spans="1:2" x14ac:dyDescent="0.3">
      <c r="A10" s="1">
        <v>1</v>
      </c>
      <c r="B10" t="s">
        <v>104</v>
      </c>
    </row>
    <row r="11" spans="1:2" x14ac:dyDescent="0.3">
      <c r="A11" s="1">
        <v>2</v>
      </c>
      <c r="B11" t="s">
        <v>107</v>
      </c>
    </row>
    <row r="12" spans="1:2" x14ac:dyDescent="0.3">
      <c r="A12" s="1">
        <v>3</v>
      </c>
      <c r="B12" t="s">
        <v>106</v>
      </c>
    </row>
    <row r="13" spans="1:2" x14ac:dyDescent="0.3">
      <c r="A13" s="1">
        <v>4</v>
      </c>
      <c r="B13" t="s">
        <v>105</v>
      </c>
    </row>
    <row r="15" spans="1:2" x14ac:dyDescent="0.3">
      <c r="A15" s="1" t="s">
        <v>103</v>
      </c>
    </row>
    <row r="16" spans="1:2" x14ac:dyDescent="0.3">
      <c r="A16" s="1">
        <v>0</v>
      </c>
      <c r="B16" t="s">
        <v>98</v>
      </c>
    </row>
    <row r="17" spans="1:2" x14ac:dyDescent="0.3">
      <c r="A17" s="1">
        <v>1</v>
      </c>
      <c r="B17" t="s">
        <v>99</v>
      </c>
    </row>
    <row r="18" spans="1:2" x14ac:dyDescent="0.3">
      <c r="A18" s="1">
        <v>2</v>
      </c>
      <c r="B18" t="s">
        <v>100</v>
      </c>
    </row>
    <row r="19" spans="1:2" x14ac:dyDescent="0.3">
      <c r="A19" s="1">
        <v>3</v>
      </c>
      <c r="B19" t="s">
        <v>101</v>
      </c>
    </row>
    <row r="20" spans="1:2" x14ac:dyDescent="0.3">
      <c r="A20" s="1">
        <v>4</v>
      </c>
      <c r="B20" t="s">
        <v>102</v>
      </c>
    </row>
    <row r="23" spans="1:2" x14ac:dyDescent="0.3">
      <c r="A23" s="1" t="s">
        <v>108</v>
      </c>
      <c r="B23" t="s">
        <v>109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Baseline</vt:lpstr>
      <vt:lpstr>3-Month</vt:lpstr>
      <vt:lpstr>6-Month</vt:lpstr>
      <vt:lpstr>SPPB Scoring Guide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Jamie Harper (Staff)</dc:creator>
  <cp:lastModifiedBy>Jamie Harper (Staff)</cp:lastModifiedBy>
  <dcterms:created xsi:type="dcterms:W3CDTF">2022-06-09T09:26:52Z</dcterms:created>
  <dcterms:modified xsi:type="dcterms:W3CDTF">2023-01-09T13:14:55Z</dcterms:modified>
</cp:coreProperties>
</file>