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jmpin\Dropbox\Sentencing Disparities\RQ2_Racially Determined Factors\BJC\"/>
    </mc:Choice>
  </mc:AlternateContent>
  <xr:revisionPtr revIDLastSave="0" documentId="13_ncr:1_{25AA95D4-ED0F-4540-87AF-4D564B15B92F}" xr6:coauthVersionLast="47" xr6:coauthVersionMax="47" xr10:uidLastSave="{00000000-0000-0000-0000-000000000000}"/>
  <bookViews>
    <workbookView xWindow="-11070" yWindow="855" windowWidth="22485" windowHeight="14295" activeTab="1" xr2:uid="{0AF8F809-9715-4A12-B35D-F3C29E082710}"/>
  </bookViews>
  <sheets>
    <sheet name="Notes" sheetId="7" r:id="rId1"/>
    <sheet name="APO" sheetId="1" r:id="rId2"/>
    <sheet name="DRG_Step1_Poss+Permit" sheetId="2" r:id="rId3"/>
    <sheet name="DRG_Step1_Other" sheetId="5" r:id="rId4"/>
    <sheet name="DRG_Step2_All"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6" i="1" l="1"/>
  <c r="H9" i="1"/>
  <c r="O13" i="4"/>
  <c r="O10" i="2"/>
  <c r="O12" i="2"/>
  <c r="O11" i="2"/>
  <c r="N12" i="2"/>
  <c r="N10" i="2"/>
  <c r="O20" i="5"/>
  <c r="O19" i="5"/>
  <c r="O18" i="5"/>
  <c r="O17" i="5"/>
  <c r="O16" i="5"/>
  <c r="O12" i="5"/>
  <c r="O11" i="5"/>
  <c r="O10" i="5"/>
  <c r="N20" i="5"/>
  <c r="N19" i="5"/>
  <c r="N18" i="5"/>
  <c r="N17" i="5"/>
  <c r="N16" i="5"/>
  <c r="N11" i="5"/>
  <c r="N12" i="5"/>
  <c r="N10" i="5"/>
  <c r="L10" i="5"/>
  <c r="H10" i="5"/>
  <c r="I16" i="5"/>
  <c r="J16" i="5"/>
  <c r="K16" i="5"/>
  <c r="L16" i="5"/>
  <c r="I17" i="5"/>
  <c r="J17" i="5"/>
  <c r="K17" i="5"/>
  <c r="L17" i="5"/>
  <c r="I18" i="5"/>
  <c r="J18" i="5"/>
  <c r="K18" i="5"/>
  <c r="L18" i="5"/>
  <c r="I19" i="5"/>
  <c r="J19" i="5"/>
  <c r="K19" i="5"/>
  <c r="L19" i="5"/>
  <c r="I20" i="5"/>
  <c r="J20" i="5"/>
  <c r="K20" i="5"/>
  <c r="L20" i="5"/>
  <c r="H17" i="5"/>
  <c r="H18" i="5"/>
  <c r="H19" i="5"/>
  <c r="H20" i="5"/>
  <c r="H10" i="2"/>
  <c r="H92" i="1"/>
  <c r="H13" i="4"/>
  <c r="N92" i="1" l="1"/>
  <c r="O92" i="1" s="1"/>
  <c r="I92" i="1"/>
  <c r="J92" i="1"/>
  <c r="K92" i="1"/>
  <c r="L92" i="1"/>
  <c r="I93" i="1"/>
  <c r="J93" i="1"/>
  <c r="K93" i="1"/>
  <c r="L93" i="1"/>
  <c r="I94" i="1"/>
  <c r="J94" i="1"/>
  <c r="K94" i="1"/>
  <c r="L94" i="1"/>
  <c r="I95" i="1"/>
  <c r="J95" i="1"/>
  <c r="K95" i="1"/>
  <c r="L95" i="1"/>
  <c r="H93" i="1"/>
  <c r="H94" i="1"/>
  <c r="H95" i="1"/>
  <c r="N16" i="4"/>
  <c r="O16" i="4" s="1"/>
  <c r="N15" i="4"/>
  <c r="O15" i="4" s="1"/>
  <c r="N14" i="4"/>
  <c r="O14" i="4" s="1"/>
  <c r="N13" i="4"/>
  <c r="I13" i="4"/>
  <c r="J13" i="4"/>
  <c r="K13" i="4"/>
  <c r="L13" i="4"/>
  <c r="I14" i="4"/>
  <c r="J14" i="4"/>
  <c r="K14" i="4"/>
  <c r="L14" i="4"/>
  <c r="I15" i="4"/>
  <c r="J15" i="4"/>
  <c r="K15" i="4"/>
  <c r="L15" i="4"/>
  <c r="I16" i="4"/>
  <c r="J16" i="4"/>
  <c r="K16" i="4"/>
  <c r="L16" i="4"/>
  <c r="H16" i="4"/>
  <c r="H15" i="4"/>
  <c r="H14" i="4"/>
  <c r="N173" i="4"/>
  <c r="O173" i="4" s="1"/>
  <c r="N169" i="4"/>
  <c r="O169" i="4" s="1"/>
  <c r="N165" i="4"/>
  <c r="O165" i="4" s="1"/>
  <c r="N161" i="4"/>
  <c r="O161" i="4" s="1"/>
  <c r="N157" i="4"/>
  <c r="O157" i="4" s="1"/>
  <c r="N153" i="4"/>
  <c r="O153" i="4" s="1"/>
  <c r="N149" i="4"/>
  <c r="O149" i="4" s="1"/>
  <c r="N145" i="4"/>
  <c r="O145" i="4" s="1"/>
  <c r="N141" i="4"/>
  <c r="O141" i="4" s="1"/>
  <c r="N137" i="4"/>
  <c r="O137" i="4" s="1"/>
  <c r="N133" i="4"/>
  <c r="O133" i="4" s="1"/>
  <c r="N129" i="4"/>
  <c r="O129" i="4" s="1"/>
  <c r="N125" i="4"/>
  <c r="O125" i="4" s="1"/>
  <c r="N121" i="4"/>
  <c r="O121" i="4" s="1"/>
  <c r="N117" i="4"/>
  <c r="O117" i="4" s="1"/>
  <c r="N113" i="4"/>
  <c r="O113" i="4" s="1"/>
  <c r="N109" i="4"/>
  <c r="O109" i="4" s="1"/>
  <c r="N105" i="4"/>
  <c r="O105" i="4" s="1"/>
  <c r="N101" i="4"/>
  <c r="O101" i="4" s="1"/>
  <c r="N97" i="4"/>
  <c r="O97" i="4" s="1"/>
  <c r="N93" i="4"/>
  <c r="O93" i="4" s="1"/>
  <c r="N89" i="4"/>
  <c r="O89" i="4" s="1"/>
  <c r="N85" i="4"/>
  <c r="O85" i="4" s="1"/>
  <c r="N81" i="4"/>
  <c r="O81" i="4" s="1"/>
  <c r="N77" i="4"/>
  <c r="O77" i="4" s="1"/>
  <c r="N73" i="4"/>
  <c r="O73" i="4" s="1"/>
  <c r="N69" i="4"/>
  <c r="O69" i="4" s="1"/>
  <c r="N65" i="4"/>
  <c r="O65" i="4" s="1"/>
  <c r="N61" i="4"/>
  <c r="O61" i="4" s="1"/>
  <c r="N57" i="4"/>
  <c r="O57" i="4" s="1"/>
  <c r="N53" i="4"/>
  <c r="O53" i="4" s="1"/>
  <c r="N49" i="4"/>
  <c r="O49" i="4" s="1"/>
  <c r="N45" i="4"/>
  <c r="O45" i="4" s="1"/>
  <c r="N41" i="4"/>
  <c r="O41" i="4" s="1"/>
  <c r="N37" i="4"/>
  <c r="O37" i="4" s="1"/>
  <c r="N33" i="4"/>
  <c r="O33" i="4" s="1"/>
  <c r="N29" i="4"/>
  <c r="O29" i="4" s="1"/>
  <c r="N25" i="4"/>
  <c r="O25" i="4" s="1"/>
  <c r="L121" i="4"/>
  <c r="H121" i="4"/>
  <c r="H9" i="4"/>
  <c r="N21" i="4"/>
  <c r="O21" i="4" s="1"/>
  <c r="N9" i="4"/>
  <c r="O9" i="4" s="1"/>
  <c r="N11" i="2"/>
  <c r="O9" i="1"/>
  <c r="N9" i="1"/>
  <c r="I9" i="4"/>
  <c r="J9" i="4"/>
  <c r="K9" i="4"/>
  <c r="L9" i="4"/>
  <c r="H16" i="5"/>
  <c r="I10" i="5"/>
  <c r="J10" i="5"/>
  <c r="K10" i="5"/>
  <c r="I11" i="5"/>
  <c r="J11" i="5"/>
  <c r="K11" i="5"/>
  <c r="L11" i="5"/>
  <c r="I12" i="5"/>
  <c r="J12" i="5"/>
  <c r="K12" i="5"/>
  <c r="L12" i="5"/>
  <c r="H12" i="5"/>
  <c r="H11" i="5"/>
  <c r="L10" i="2"/>
  <c r="I10" i="2"/>
  <c r="J10" i="2"/>
  <c r="K10" i="2"/>
  <c r="I11" i="2"/>
  <c r="J11" i="2"/>
  <c r="K11" i="2"/>
  <c r="L11" i="2"/>
  <c r="I12" i="2"/>
  <c r="J12" i="2"/>
  <c r="K12" i="2"/>
  <c r="L12" i="2"/>
  <c r="H11" i="2"/>
  <c r="H12" i="2"/>
  <c r="L173" i="4"/>
  <c r="K173" i="4"/>
  <c r="J173" i="4"/>
  <c r="I173" i="4"/>
  <c r="H173" i="4"/>
  <c r="L169" i="4"/>
  <c r="K169" i="4"/>
  <c r="J169" i="4"/>
  <c r="I169" i="4"/>
  <c r="H169" i="4"/>
  <c r="L165" i="4"/>
  <c r="K165" i="4"/>
  <c r="J165" i="4"/>
  <c r="I165" i="4"/>
  <c r="H165" i="4"/>
  <c r="L161" i="4"/>
  <c r="K161" i="4"/>
  <c r="J161" i="4"/>
  <c r="I161" i="4"/>
  <c r="H161" i="4"/>
  <c r="L157" i="4"/>
  <c r="K157" i="4"/>
  <c r="J157" i="4"/>
  <c r="I157" i="4"/>
  <c r="H157" i="4"/>
  <c r="L153" i="4"/>
  <c r="K153" i="4"/>
  <c r="J153" i="4"/>
  <c r="I153" i="4"/>
  <c r="H153" i="4"/>
  <c r="L149" i="4"/>
  <c r="K149" i="4"/>
  <c r="J149" i="4"/>
  <c r="I149" i="4"/>
  <c r="H149" i="4"/>
  <c r="L145" i="4"/>
  <c r="K145" i="4"/>
  <c r="J145" i="4"/>
  <c r="I145" i="4"/>
  <c r="H145" i="4"/>
  <c r="L141" i="4"/>
  <c r="K141" i="4"/>
  <c r="J141" i="4"/>
  <c r="I141" i="4"/>
  <c r="H141" i="4"/>
  <c r="L137" i="4"/>
  <c r="K137" i="4"/>
  <c r="J137" i="4"/>
  <c r="I137" i="4"/>
  <c r="H137" i="4"/>
  <c r="L133" i="4"/>
  <c r="K133" i="4"/>
  <c r="J133" i="4"/>
  <c r="I133" i="4"/>
  <c r="H133" i="4"/>
  <c r="L129" i="4"/>
  <c r="K129" i="4"/>
  <c r="J129" i="4"/>
  <c r="I129" i="4"/>
  <c r="H129" i="4"/>
  <c r="L125" i="4"/>
  <c r="K125" i="4"/>
  <c r="J125" i="4"/>
  <c r="I125" i="4"/>
  <c r="H125" i="4"/>
  <c r="K121" i="4"/>
  <c r="J121" i="4"/>
  <c r="I121" i="4"/>
  <c r="L117" i="4"/>
  <c r="K117" i="4"/>
  <c r="J117" i="4"/>
  <c r="I117" i="4"/>
  <c r="H117" i="4"/>
  <c r="L113" i="4"/>
  <c r="K113" i="4"/>
  <c r="J113" i="4"/>
  <c r="I113" i="4"/>
  <c r="H113" i="4"/>
  <c r="L109" i="4"/>
  <c r="K109" i="4"/>
  <c r="J109" i="4"/>
  <c r="I109" i="4"/>
  <c r="H109" i="4"/>
  <c r="L105" i="4"/>
  <c r="K105" i="4"/>
  <c r="J105" i="4"/>
  <c r="I105" i="4"/>
  <c r="H105" i="4"/>
  <c r="L101" i="4"/>
  <c r="K101" i="4"/>
  <c r="J101" i="4"/>
  <c r="I101" i="4"/>
  <c r="H101" i="4"/>
  <c r="L97" i="4"/>
  <c r="K97" i="4"/>
  <c r="J97" i="4"/>
  <c r="I97" i="4"/>
  <c r="H97" i="4"/>
  <c r="L93" i="4"/>
  <c r="K93" i="4"/>
  <c r="J93" i="4"/>
  <c r="I93" i="4"/>
  <c r="H93" i="4"/>
  <c r="L89" i="4"/>
  <c r="K89" i="4"/>
  <c r="J89" i="4"/>
  <c r="I89" i="4"/>
  <c r="H89" i="4"/>
  <c r="L85" i="4"/>
  <c r="K85" i="4"/>
  <c r="J85" i="4"/>
  <c r="I85" i="4"/>
  <c r="H85" i="4"/>
  <c r="L81" i="4"/>
  <c r="K81" i="4"/>
  <c r="J81" i="4"/>
  <c r="I81" i="4"/>
  <c r="H81" i="4"/>
  <c r="L77" i="4"/>
  <c r="K77" i="4"/>
  <c r="J77" i="4"/>
  <c r="I77" i="4"/>
  <c r="H77" i="4"/>
  <c r="L73" i="4"/>
  <c r="K73" i="4"/>
  <c r="J73" i="4"/>
  <c r="I73" i="4"/>
  <c r="H73" i="4"/>
  <c r="L69" i="4"/>
  <c r="K69" i="4"/>
  <c r="J69" i="4"/>
  <c r="I69" i="4"/>
  <c r="H69" i="4"/>
  <c r="L65" i="4"/>
  <c r="K65" i="4"/>
  <c r="J65" i="4"/>
  <c r="I65" i="4"/>
  <c r="H65" i="4"/>
  <c r="L61" i="4"/>
  <c r="K61" i="4"/>
  <c r="J61" i="4"/>
  <c r="I61" i="4"/>
  <c r="H61" i="4"/>
  <c r="L57" i="4"/>
  <c r="K57" i="4"/>
  <c r="J57" i="4"/>
  <c r="I57" i="4"/>
  <c r="H57" i="4"/>
  <c r="L53" i="4"/>
  <c r="K53" i="4"/>
  <c r="J53" i="4"/>
  <c r="I53" i="4"/>
  <c r="H53" i="4"/>
  <c r="L49" i="4"/>
  <c r="K49" i="4"/>
  <c r="J49" i="4"/>
  <c r="I49" i="4"/>
  <c r="H49" i="4"/>
  <c r="L45" i="4"/>
  <c r="K45" i="4"/>
  <c r="J45" i="4"/>
  <c r="I45" i="4"/>
  <c r="H45" i="4"/>
  <c r="L41" i="4"/>
  <c r="K41" i="4"/>
  <c r="J41" i="4"/>
  <c r="I41" i="4"/>
  <c r="H41" i="4"/>
  <c r="L37" i="4"/>
  <c r="K37" i="4"/>
  <c r="J37" i="4"/>
  <c r="I37" i="4"/>
  <c r="H37" i="4"/>
  <c r="L33" i="4"/>
  <c r="K33" i="4"/>
  <c r="J33" i="4"/>
  <c r="I33" i="4"/>
  <c r="H33" i="4"/>
  <c r="L29" i="4"/>
  <c r="K29" i="4"/>
  <c r="J29" i="4"/>
  <c r="I29" i="4"/>
  <c r="H29" i="4"/>
  <c r="L25" i="4"/>
  <c r="K25" i="4"/>
  <c r="J25" i="4"/>
  <c r="I25" i="4"/>
  <c r="H25" i="4"/>
  <c r="L21" i="4"/>
  <c r="K21" i="4"/>
  <c r="J21" i="4"/>
  <c r="I21" i="4"/>
  <c r="H21" i="4"/>
  <c r="O212" i="1"/>
  <c r="N212" i="1"/>
  <c r="N208" i="1"/>
  <c r="O208" i="1" s="1"/>
  <c r="N204" i="1"/>
  <c r="O204" i="1" s="1"/>
  <c r="N200" i="1"/>
  <c r="O200" i="1" s="1"/>
  <c r="N196" i="1"/>
  <c r="O196" i="1" s="1"/>
  <c r="N192" i="1"/>
  <c r="O192" i="1" s="1"/>
  <c r="N188" i="1"/>
  <c r="O188" i="1" s="1"/>
  <c r="N184" i="1"/>
  <c r="O184" i="1" s="1"/>
  <c r="N180" i="1"/>
  <c r="O180" i="1" s="1"/>
  <c r="N176" i="1"/>
  <c r="O176" i="1" s="1"/>
  <c r="N172" i="1"/>
  <c r="O172" i="1" s="1"/>
  <c r="N168" i="1"/>
  <c r="O168" i="1" s="1"/>
  <c r="N164" i="1"/>
  <c r="O164" i="1" s="1"/>
  <c r="N160" i="1"/>
  <c r="O160" i="1" s="1"/>
  <c r="N156" i="1"/>
  <c r="O156" i="1" s="1"/>
  <c r="N152" i="1"/>
  <c r="O152" i="1" s="1"/>
  <c r="N148" i="1"/>
  <c r="O148" i="1" s="1"/>
  <c r="N144" i="1"/>
  <c r="O144" i="1" s="1"/>
  <c r="N140" i="1"/>
  <c r="O140" i="1" s="1"/>
  <c r="N136" i="1"/>
  <c r="O136" i="1" s="1"/>
  <c r="N132" i="1"/>
  <c r="O132" i="1" s="1"/>
  <c r="N128" i="1"/>
  <c r="O128" i="1" s="1"/>
  <c r="N124" i="1"/>
  <c r="O124" i="1" s="1"/>
  <c r="N120" i="1"/>
  <c r="O120" i="1" s="1"/>
  <c r="N116" i="1"/>
  <c r="O116" i="1" s="1"/>
  <c r="N112" i="1"/>
  <c r="O112" i="1" s="1"/>
  <c r="N108" i="1"/>
  <c r="O108" i="1" s="1"/>
  <c r="N104" i="1"/>
  <c r="O104" i="1" s="1"/>
  <c r="O100" i="1"/>
  <c r="N100" i="1"/>
  <c r="N95" i="1"/>
  <c r="O95" i="1" s="1"/>
  <c r="N94" i="1"/>
  <c r="O94" i="1" s="1"/>
  <c r="N93" i="1"/>
  <c r="O93" i="1" s="1"/>
  <c r="O88" i="1"/>
  <c r="N88" i="1"/>
  <c r="N85" i="1"/>
  <c r="O85" i="1" s="1"/>
  <c r="N81" i="1"/>
  <c r="O81" i="1" s="1"/>
  <c r="N77" i="1"/>
  <c r="O77" i="1" s="1"/>
  <c r="N73" i="1"/>
  <c r="O73" i="1" s="1"/>
  <c r="N69" i="1"/>
  <c r="O69" i="1" s="1"/>
  <c r="N65" i="1"/>
  <c r="O65" i="1" s="1"/>
  <c r="N61" i="1"/>
  <c r="O61" i="1" s="1"/>
  <c r="N57" i="1"/>
  <c r="O57" i="1" s="1"/>
  <c r="N53" i="1"/>
  <c r="O53" i="1" s="1"/>
  <c r="N49" i="1"/>
  <c r="O49" i="1" s="1"/>
  <c r="N45" i="1"/>
  <c r="O45" i="1" s="1"/>
  <c r="N41" i="1"/>
  <c r="O41" i="1" s="1"/>
  <c r="N37" i="1"/>
  <c r="O37" i="1" s="1"/>
  <c r="N33" i="1"/>
  <c r="O33" i="1" s="1"/>
  <c r="N29" i="1"/>
  <c r="O29" i="1" s="1"/>
  <c r="N25" i="1"/>
  <c r="O25" i="1" s="1"/>
  <c r="N21" i="1"/>
  <c r="O21" i="1" s="1"/>
  <c r="N17" i="1"/>
  <c r="O17" i="1" s="1"/>
  <c r="N13" i="1"/>
  <c r="O13" i="1" s="1"/>
  <c r="H88" i="1"/>
  <c r="H212" i="1" l="1"/>
  <c r="L212" i="1" l="1"/>
  <c r="K212" i="1"/>
  <c r="J212" i="1"/>
  <c r="I212" i="1"/>
  <c r="L208" i="1"/>
  <c r="K208" i="1"/>
  <c r="J208" i="1"/>
  <c r="I208" i="1"/>
  <c r="H208" i="1"/>
  <c r="L204" i="1"/>
  <c r="K204" i="1"/>
  <c r="J204" i="1"/>
  <c r="I204" i="1"/>
  <c r="H204" i="1"/>
  <c r="L200" i="1"/>
  <c r="K200" i="1"/>
  <c r="J200" i="1"/>
  <c r="I200" i="1"/>
  <c r="H200" i="1"/>
  <c r="L196" i="1"/>
  <c r="K196" i="1"/>
  <c r="J196" i="1"/>
  <c r="I196" i="1"/>
  <c r="L192" i="1"/>
  <c r="K192" i="1"/>
  <c r="J192" i="1"/>
  <c r="I192" i="1"/>
  <c r="H192" i="1"/>
  <c r="L188" i="1"/>
  <c r="K188" i="1"/>
  <c r="J188" i="1"/>
  <c r="I188" i="1"/>
  <c r="H188" i="1"/>
  <c r="L184" i="1"/>
  <c r="K184" i="1"/>
  <c r="J184" i="1"/>
  <c r="I184" i="1"/>
  <c r="H184" i="1"/>
  <c r="L180" i="1"/>
  <c r="K180" i="1"/>
  <c r="J180" i="1"/>
  <c r="I180" i="1"/>
  <c r="H180" i="1"/>
  <c r="L176" i="1"/>
  <c r="K176" i="1"/>
  <c r="J176" i="1"/>
  <c r="I176" i="1"/>
  <c r="H176" i="1"/>
  <c r="L172" i="1"/>
  <c r="K172" i="1"/>
  <c r="J172" i="1"/>
  <c r="I172" i="1"/>
  <c r="H172" i="1"/>
  <c r="L168" i="1"/>
  <c r="K168" i="1"/>
  <c r="J168" i="1"/>
  <c r="I168" i="1"/>
  <c r="H168" i="1"/>
  <c r="L164" i="1"/>
  <c r="K164" i="1"/>
  <c r="J164" i="1"/>
  <c r="I164" i="1"/>
  <c r="H164" i="1"/>
  <c r="L160" i="1"/>
  <c r="K160" i="1"/>
  <c r="J160" i="1"/>
  <c r="I160" i="1"/>
  <c r="H160" i="1"/>
  <c r="L156" i="1"/>
  <c r="K156" i="1"/>
  <c r="J156" i="1"/>
  <c r="I156" i="1"/>
  <c r="H156" i="1"/>
  <c r="L152" i="1"/>
  <c r="K152" i="1"/>
  <c r="J152" i="1"/>
  <c r="I152" i="1"/>
  <c r="H152" i="1"/>
  <c r="L148" i="1"/>
  <c r="K148" i="1"/>
  <c r="J148" i="1"/>
  <c r="I148" i="1"/>
  <c r="H148" i="1"/>
  <c r="L144" i="1"/>
  <c r="K144" i="1"/>
  <c r="J144" i="1"/>
  <c r="I144" i="1"/>
  <c r="H144" i="1"/>
  <c r="L140" i="1"/>
  <c r="K140" i="1"/>
  <c r="J140" i="1"/>
  <c r="I140" i="1"/>
  <c r="H140" i="1"/>
  <c r="L136" i="1"/>
  <c r="K136" i="1"/>
  <c r="J136" i="1"/>
  <c r="I136" i="1"/>
  <c r="H136" i="1"/>
  <c r="L132" i="1"/>
  <c r="K132" i="1"/>
  <c r="J132" i="1"/>
  <c r="I132" i="1"/>
  <c r="H132" i="1"/>
  <c r="L128" i="1"/>
  <c r="K128" i="1"/>
  <c r="J128" i="1"/>
  <c r="I128" i="1"/>
  <c r="H128" i="1"/>
  <c r="L124" i="1"/>
  <c r="K124" i="1"/>
  <c r="J124" i="1"/>
  <c r="I124" i="1"/>
  <c r="H124" i="1"/>
  <c r="L120" i="1"/>
  <c r="K120" i="1"/>
  <c r="J120" i="1"/>
  <c r="I120" i="1"/>
  <c r="H120" i="1"/>
  <c r="L116" i="1"/>
  <c r="K116" i="1"/>
  <c r="J116" i="1"/>
  <c r="I116" i="1"/>
  <c r="H116" i="1"/>
  <c r="L112" i="1"/>
  <c r="K112" i="1"/>
  <c r="J112" i="1"/>
  <c r="I112" i="1"/>
  <c r="H112" i="1"/>
  <c r="L108" i="1"/>
  <c r="K108" i="1"/>
  <c r="J108" i="1"/>
  <c r="I108" i="1"/>
  <c r="H108" i="1"/>
  <c r="L104" i="1"/>
  <c r="K104" i="1"/>
  <c r="J104" i="1"/>
  <c r="I104" i="1"/>
  <c r="H104" i="1"/>
  <c r="L100" i="1"/>
  <c r="K100" i="1"/>
  <c r="J100" i="1"/>
  <c r="I100" i="1"/>
  <c r="H100" i="1"/>
  <c r="H21" i="1"/>
  <c r="L88" i="1"/>
  <c r="K88" i="1"/>
  <c r="J88" i="1"/>
  <c r="I88" i="1"/>
  <c r="L85" i="1"/>
  <c r="K85" i="1"/>
  <c r="J85" i="1"/>
  <c r="I85" i="1"/>
  <c r="H85" i="1"/>
  <c r="L81" i="1"/>
  <c r="K81" i="1"/>
  <c r="J81" i="1"/>
  <c r="I81" i="1"/>
  <c r="H81" i="1"/>
  <c r="L77" i="1"/>
  <c r="K77" i="1"/>
  <c r="J77" i="1"/>
  <c r="I77" i="1"/>
  <c r="H77" i="1"/>
  <c r="L73" i="1"/>
  <c r="K73" i="1"/>
  <c r="J73" i="1"/>
  <c r="I73" i="1"/>
  <c r="H73" i="1"/>
  <c r="L69" i="1"/>
  <c r="K69" i="1"/>
  <c r="J69" i="1"/>
  <c r="I69" i="1"/>
  <c r="H69" i="1"/>
  <c r="L65" i="1"/>
  <c r="K65" i="1"/>
  <c r="J65" i="1"/>
  <c r="I65" i="1"/>
  <c r="H65" i="1"/>
  <c r="L61" i="1"/>
  <c r="K61" i="1"/>
  <c r="J61" i="1"/>
  <c r="I61" i="1"/>
  <c r="H61" i="1"/>
  <c r="L57" i="1"/>
  <c r="K57" i="1"/>
  <c r="J57" i="1"/>
  <c r="I57" i="1"/>
  <c r="H57" i="1"/>
  <c r="L53" i="1"/>
  <c r="K53" i="1"/>
  <c r="J53" i="1"/>
  <c r="I53" i="1"/>
  <c r="H53" i="1"/>
  <c r="L49" i="1"/>
  <c r="K49" i="1"/>
  <c r="J49" i="1"/>
  <c r="I49" i="1"/>
  <c r="H49" i="1"/>
  <c r="L45" i="1"/>
  <c r="K45" i="1"/>
  <c r="J45" i="1"/>
  <c r="I45" i="1"/>
  <c r="H45" i="1"/>
  <c r="L41" i="1"/>
  <c r="K41" i="1"/>
  <c r="J41" i="1"/>
  <c r="I41" i="1"/>
  <c r="H41" i="1"/>
  <c r="L37" i="1"/>
  <c r="K37" i="1"/>
  <c r="J37" i="1"/>
  <c r="I37" i="1"/>
  <c r="H37" i="1"/>
  <c r="L33" i="1"/>
  <c r="K33" i="1"/>
  <c r="J33" i="1"/>
  <c r="I33" i="1"/>
  <c r="H33" i="1"/>
  <c r="L29" i="1"/>
  <c r="K29" i="1"/>
  <c r="J29" i="1"/>
  <c r="I29" i="1"/>
  <c r="H29" i="1"/>
  <c r="L21" i="1"/>
  <c r="L25" i="1"/>
  <c r="K25" i="1"/>
  <c r="J25" i="1"/>
  <c r="I25" i="1"/>
  <c r="H25" i="1"/>
  <c r="K21" i="1"/>
  <c r="J21" i="1"/>
  <c r="I21" i="1"/>
  <c r="L17" i="1"/>
  <c r="K17" i="1"/>
  <c r="J17" i="1"/>
  <c r="I17" i="1"/>
  <c r="H17" i="1"/>
  <c r="I13" i="1"/>
  <c r="J13" i="1"/>
  <c r="K13" i="1"/>
  <c r="L13" i="1"/>
  <c r="H13" i="1" l="1"/>
  <c r="L9" i="1"/>
  <c r="K9" i="1"/>
  <c r="J9" i="1"/>
  <c r="I9" i="1"/>
</calcChain>
</file>

<file path=xl/sharedStrings.xml><?xml version="1.0" encoding="utf-8"?>
<sst xmlns="http://schemas.openxmlformats.org/spreadsheetml/2006/main" count="465" uniqueCount="245">
  <si>
    <t>Ethnic Code</t>
  </si>
  <si>
    <t>White</t>
  </si>
  <si>
    <t>Black</t>
  </si>
  <si>
    <t>Asian</t>
  </si>
  <si>
    <t>Other</t>
  </si>
  <si>
    <t>Not recorded/not known</t>
  </si>
  <si>
    <t>N</t>
  </si>
  <si>
    <t>Q3AC Definitive guideline Factors indicating greater harm Injuryfear of injury which is serious in context of the offence</t>
  </si>
  <si>
    <t>-</t>
  </si>
  <si>
    <t>Injury/fear of injury which is serious in context of the offence</t>
  </si>
  <si>
    <t>Q3AC Definitive guideline Factors indicating greater harm Victim particularly vulnerable</t>
  </si>
  <si>
    <t>Victim particularly vulnerable</t>
  </si>
  <si>
    <t>Q3AC Definitive guideline Factors indicating greater harm Sustained or repeated assault on same person</t>
  </si>
  <si>
    <t>Sustained or repeated assault on same person</t>
  </si>
  <si>
    <t>Definitive guideline Factors indicating lesser harm</t>
  </si>
  <si>
    <t>Q3CAC Factors indicating higher culpability Offence motivated bydemonstrating hostility to Racereligion</t>
  </si>
  <si>
    <t>Race/religion</t>
  </si>
  <si>
    <t>Q3CAC Factors indicating higher culpability Offence motivated bydemonstrating hostility to Disability</t>
  </si>
  <si>
    <t>Disability</t>
  </si>
  <si>
    <t>Q3CAC Factors indicating higher culpability Offence motivated bydemonstrating hostility to Sexual orientation</t>
  </si>
  <si>
    <t>Sexual orientation</t>
  </si>
  <si>
    <t>Q3CAC Factors indicating higher culpability Offence motivated bydemonstrating hostility to Transgender identity</t>
  </si>
  <si>
    <t>Transgender identity</t>
  </si>
  <si>
    <t>Q3CBC Definitive guideline Step 1 Factors indicating higher culpability other aggravating factors Significant degree of premeditation</t>
  </si>
  <si>
    <t>Significant degree of premeditation</t>
  </si>
  <si>
    <t>Q3CBC Definitive guideline Step 1 Factors indicating higher culpability other aggravating factors Threatenedactual use of weaponequivalent</t>
  </si>
  <si>
    <t>Threatened/actual use of weapon/equivalent</t>
  </si>
  <si>
    <t>Q3CBC Definitive guideline Step 1 Factors indicating higher culpability other aggravating factors Intention to cause more serious harm</t>
  </si>
  <si>
    <t>Intention to cause more serious harm</t>
  </si>
  <si>
    <t>Q3CBC Definitive guideline Step 1 Factors indicating higher culpability other aggravating factors Deliberately causes more harm than necessary</t>
  </si>
  <si>
    <t>Deliberately causes more harm than necessary</t>
  </si>
  <si>
    <t>Q3CBC Definitive guideline Step 1 Factors indicating higher culpability other aggravating factors Targeting of vulnerable victims</t>
  </si>
  <si>
    <t>Targeting of vulnerable victim(s)</t>
  </si>
  <si>
    <t>Q3CBC Definitive guideline Step 1 Factors indicating higher culpability other aggravating factors Leading role in group or gang</t>
  </si>
  <si>
    <t>Leading role in group or gang</t>
  </si>
  <si>
    <t>Q3CBC Definitive guideline Step 1 Factors indicating higher culpability other aggravating factors Offence motivated bydemonstrating hostility to age or sex</t>
  </si>
  <si>
    <t>Offence motivated by/demonstrating hostility to age or sex</t>
  </si>
  <si>
    <t>Q3DC Definitive guideline Factors indicating lower culpability Subordinate role in group or gang</t>
  </si>
  <si>
    <t>Subordinate role in group or gang</t>
  </si>
  <si>
    <t>Q3DC Definitive guideline Factors indicating lower culpability Greater degree of provocation</t>
  </si>
  <si>
    <t>Greater degree of provocation</t>
  </si>
  <si>
    <t>Q3DC Definitive guideline Factors indicating lower culpability Lack of premeditation</t>
  </si>
  <si>
    <t>Lack of premeditation</t>
  </si>
  <si>
    <t>Q3DC Definitive guideline Factors indicating lower culpability Mental disorderlearning disability where linked to the</t>
  </si>
  <si>
    <t>Mental disorder/learning disability where linked to the</t>
  </si>
  <si>
    <t>Q3DC Definitive guideline Factors indicating lower culpability Excessive self defence</t>
  </si>
  <si>
    <t>Excessive self defence</t>
  </si>
  <si>
    <t>Previous convictions taken into account flag</t>
  </si>
  <si>
    <t>None</t>
  </si>
  <si>
    <t>1 to 3</t>
  </si>
  <si>
    <t>4 to 9</t>
  </si>
  <si>
    <t>10 or more</t>
  </si>
  <si>
    <t>Not answered</t>
  </si>
  <si>
    <t>Q5AAC Definitive guidelines Factors increasing seriousness Offence committed on bail</t>
  </si>
  <si>
    <t>Offence committed on bail</t>
  </si>
  <si>
    <t>Q5ACC Definitive guideline Step 2 Other aggravating factors Location</t>
  </si>
  <si>
    <t>Location</t>
  </si>
  <si>
    <t>Q5ACC Definitive guideline Step 2 Other aggravating factors Timing</t>
  </si>
  <si>
    <t>Timing</t>
  </si>
  <si>
    <t>Q5ACC Definitive guideline Step 2 Other aggravating factors On going effect on victim</t>
  </si>
  <si>
    <t>On going effect on victim</t>
  </si>
  <si>
    <t>Q5ACC Definitive guideline Step 2 Other aggravating factors Offence against those in public sectorservice to public</t>
  </si>
  <si>
    <t>Offence against those in public sector/service to public</t>
  </si>
  <si>
    <t>Q5ACC Definitive guideline Step 2 Other aggravating factors Presence of others</t>
  </si>
  <si>
    <t>Presence of others</t>
  </si>
  <si>
    <t>Q5ACC Definitive guideline Step 2 Other aggravating factors Gratuitous degradation</t>
  </si>
  <si>
    <t>Gratuitous degradation</t>
  </si>
  <si>
    <t>Q5ACC Definitive guideline Step 2 Other aggravating factors Victim compelled to leave home domestic violence in particular</t>
  </si>
  <si>
    <t>Victim compelled to leave home (domestic violence in particular)</t>
  </si>
  <si>
    <t>Q5ACC Definitive guideline Step 2 Other aggravating factors Failure to comply with current court orders</t>
  </si>
  <si>
    <t>Failure to comply with current court orders</t>
  </si>
  <si>
    <t>Q5ACC Definitive guideline Step 2 Other aggravating factors On licence</t>
  </si>
  <si>
    <t>On licence</t>
  </si>
  <si>
    <t>Q5ACC Definitive guideline Step 2 Other aggravating factors Attempt to concealdispose of evidence</t>
  </si>
  <si>
    <t>Attempt to conceal/dispose of evidence</t>
  </si>
  <si>
    <t>Q5ACC Definitive guideline Step 2 Other aggravating factors Failure to respond to warningsconcerns</t>
  </si>
  <si>
    <t>Failure to respond to warnings/concerns</t>
  </si>
  <si>
    <t>Q5ACC Definitive guideline Step 2 Other aggravating factors Offender was under the influence of alcoholdrugs</t>
  </si>
  <si>
    <t>Offender was under the influence of alcohol/drugs</t>
  </si>
  <si>
    <t>Q5ACC Definitive guideline Step 2 Other aggravating factors Abuse of powertrust</t>
  </si>
  <si>
    <t>Abuse of power/trust</t>
  </si>
  <si>
    <t>Q5ACC Definitive guideline Step 2 Other aggravating factors Exploiting contact arrangements</t>
  </si>
  <si>
    <t>Exploiting contact arrangements</t>
  </si>
  <si>
    <t>Q5ACC Definitive guideline Step 2 Other aggravating factors Previous violencethreats</t>
  </si>
  <si>
    <t>Previous violence/threats</t>
  </si>
  <si>
    <t>Q5ACC Definitive guideline Step 2 Other aggravating factors Established evidence of community impact</t>
  </si>
  <si>
    <t>Established evidence of community impact</t>
  </si>
  <si>
    <t>Q5ACC Definitive guideline Step 2 Other aggravating factors Steps taken to prevent reportingassisting prosecution</t>
  </si>
  <si>
    <t>Steps taken to prevent reporting/assisting prosecution</t>
  </si>
  <si>
    <t>Q5ACC Definitive guideline Step 2 Other aggravating factors TICs</t>
  </si>
  <si>
    <t>TIC's</t>
  </si>
  <si>
    <t>Q5BC Definitive guideline Factors reducing seriousness or reflecting personal mitigation Single blow</t>
  </si>
  <si>
    <t>Single blow</t>
  </si>
  <si>
    <t>Q5BC Definitive guideline Factors reducing seriousness or reflecting personal mitigation Remorse</t>
  </si>
  <si>
    <t>Remorse</t>
  </si>
  <si>
    <t>Q5BC Definitive guideline Factors reducing seriousness or reflecting personal mitigation Good characterexemplary conduct</t>
  </si>
  <si>
    <t>Good character/exemplary conduct</t>
  </si>
  <si>
    <t>Q5BC Definitive guideline Factors reducing seriousness or reflecting personal mitigation Determinationdemonstration to address addictionbehaviour</t>
  </si>
  <si>
    <t>Determination/demonstration to address addiction/behaviour</t>
  </si>
  <si>
    <t>Q5BC Definitive guideline Factors reducing seriousness or reflecting personal mitigation Serious medical conditions</t>
  </si>
  <si>
    <t>Serious medical conditions</t>
  </si>
  <si>
    <t>Q5BC Definitive guideline Factors reducing seriousness or reflecting personal mitigation Isolated incident</t>
  </si>
  <si>
    <t>Isolated incident</t>
  </si>
  <si>
    <t>Q5BC Definitive guideline Factors reducing seriousness or reflecting personal mitigation Agelack of maturity affecting responsibility</t>
  </si>
  <si>
    <t>Age/lack of maturity affecting responsibility</t>
  </si>
  <si>
    <t>Q5BC Definitive guideline Factors reducing seriousness or reflecting personal mitigation Lapse of time not fault of offender</t>
  </si>
  <si>
    <t>Lapse of time not fault of offender</t>
  </si>
  <si>
    <t>Q5BC Definitive guideline Factors reducing seriousness or reflecting personal mitigation Mental disorderlearning disability where not linked to the</t>
  </si>
  <si>
    <t>Mental disorder/learning disability where not linked to the</t>
  </si>
  <si>
    <t>Q5BC Definitive guideline Factors reducing seriousness or reflecting personal mitigation Soleprimary carer for dependent relatives</t>
  </si>
  <si>
    <t>Sole/primary carer for dependent relatives</t>
  </si>
  <si>
    <t>ethcode</t>
  </si>
  <si>
    <t>Frequency</t>
  </si>
  <si>
    <t>Percent</t>
  </si>
  <si>
    <t>Yes</t>
  </si>
  <si>
    <t>No</t>
  </si>
  <si>
    <t>Key:</t>
  </si>
  <si>
    <t>Step 1 factor</t>
  </si>
  <si>
    <t>Step 2 factor</t>
  </si>
  <si>
    <t>Assault and Public Order CCSS data (2013, 2014, Q1 2015)</t>
  </si>
  <si>
    <t>Number and proportion of adult offenders, by police officer perceived ethnicity, 2013 - Q1 2015</t>
  </si>
  <si>
    <t>Number and proportion of adult offenders with Step 1 and Step 2 factors on CCSS form ticked, by police officer perceived ethnicity, 2013 - Q1 2015</t>
  </si>
  <si>
    <t>Q4AAC Definitive guideline Factors increasing seriousness Statutory aggravating factors Permitted under 18 year old to deliver etc</t>
  </si>
  <si>
    <t>Permitted under 18 year old to deliver etc.</t>
  </si>
  <si>
    <t>Q4AAC Definitive guideline Factors increasing seriousness Statutory aggravating factors Offence committed on bail</t>
  </si>
  <si>
    <t>Q4AAC Definitive guideline Factors increasing seriousness Statutory aggravating factors 18 years or over supplies in the vicinity of school etc</t>
  </si>
  <si>
    <t>Q4ACC Definitive guideline Factors increasing seriousness Other aggravating factors Sophisticated nature of concealmentattempts to avoid detection</t>
  </si>
  <si>
    <t>Sophisticated nature of concealment/attempts to avoid detection</t>
  </si>
  <si>
    <t>Q4ACC Definitive guideline Factors increasing seriousness Other aggravating factors Attempt to concealdispose of evidence</t>
  </si>
  <si>
    <t>Q4ACC Definitive guideline Factors increasing seriousness Other aggravating factors Exposure of others to more than usual danger</t>
  </si>
  <si>
    <t>Exposure of others to more than usual danger</t>
  </si>
  <si>
    <t>Q4ACC Definitive guideline Factors increasing seriousness Other aggravating factors Presence of weapon</t>
  </si>
  <si>
    <t>Presence of weapon</t>
  </si>
  <si>
    <t>Q4ACC Definitive guideline Factors increasing seriousness Other aggravating factors High purity or high potential yield</t>
  </si>
  <si>
    <t>High purity or high potential yield</t>
  </si>
  <si>
    <t>Q4ACC Definitive guideline Factors increasing seriousness Other aggravating factors Failure to comply with current court orders</t>
  </si>
  <si>
    <t>Q4ACC Definitive guideline Factors increasing seriousness Other aggravating factors On licence</t>
  </si>
  <si>
    <t>Q4ACC Definitive guideline Factors increasing seriousness Other aggravating factors Targeting premises of vulnerable people</t>
  </si>
  <si>
    <t>Targeting premises of vulnerable people</t>
  </si>
  <si>
    <t>Q4ACC Definitive guideline Factors increasing seriousness Other aggravating factors Ongoinglarge scale evidenced by specialist equipment</t>
  </si>
  <si>
    <t>On-going/large scale evidenced by specialist equipment</t>
  </si>
  <si>
    <t>Q4ACC Definitive guideline Factors increasing seriousness Other aggravating factors Presence of others especially children andor nonusers</t>
  </si>
  <si>
    <t>Presence of others, especially children and/or non-users</t>
  </si>
  <si>
    <t>Q4ACC Definitive guideline Factors increasing seriousness Other aggravating factors Use of premises with unlawful access to utility supply</t>
  </si>
  <si>
    <t>Use of premises with unlawful access to utility supply</t>
  </si>
  <si>
    <t>Q4ACC Definitive guideline Factors increasing seriousness Other aggravating factors Level of profit element</t>
  </si>
  <si>
    <t>Level of profit element</t>
  </si>
  <si>
    <t>Q4ACC Definitive guideline Factors increasing seriousness Other aggravating factors Premises adapted to facilitate drug activity</t>
  </si>
  <si>
    <t>Premises adapted to facilitate drug activity</t>
  </si>
  <si>
    <t>Q4ACC Definitive guideline Factors increasing seriousness Other aggravating factors Location of premises</t>
  </si>
  <si>
    <t>Location of premises</t>
  </si>
  <si>
    <t>Q4ACC Definitive guideline Factors increasing seriousness Other aggravating factors Length of time premises used</t>
  </si>
  <si>
    <t>Length of time premises used</t>
  </si>
  <si>
    <t>Q4ACC Definitive guideline Factors increasing seriousness Other aggravating factors Charged as importation of very small amount</t>
  </si>
  <si>
    <t>Charged as importation of very small amount</t>
  </si>
  <si>
    <t>Q4ACC Definitive guideline Factors increasing seriousness Other aggravating factors Nature of likely supply</t>
  </si>
  <si>
    <t>Nature of likely supply</t>
  </si>
  <si>
    <t>Q4ACC Definitive guideline Factors increasing seriousness Other aggravating factors Possession of drug in schoollicensed premises</t>
  </si>
  <si>
    <t>Possession of drug in school/licensed premises</t>
  </si>
  <si>
    <t>Q4ACC Definitive guideline Factors increasing seriousness Other aggravating factors Possession of drug in prison</t>
  </si>
  <si>
    <t>Possession of drug in prison</t>
  </si>
  <si>
    <t>Q4ACC Definitive guideline Factors increasing seriousness Other aggravating factors Volume of activity permitted</t>
  </si>
  <si>
    <t>Volume of activity permitted</t>
  </si>
  <si>
    <t>Q4ACC Definitive guideline Factors increasing seriousness Other aggravating factors Established evidence of community impact</t>
  </si>
  <si>
    <t>Q4BC Definitive guideline Factors reducing seriousness or reflecting personal mitigation Lack of sophistication as to nature of concealment</t>
  </si>
  <si>
    <t>Lack of sophistication as to nature of concealment</t>
  </si>
  <si>
    <t>Q4BC Definitive guideline Factors reducing seriousness or reflecting personal mitigation Involvement due to pressureintimidationcoercion</t>
  </si>
  <si>
    <t>Involvement due to pressure/intimidation/coercion</t>
  </si>
  <si>
    <t>Q4BC Definitive guideline Factors reducing seriousness or reflecting personal mitigation Mistaken belief regarding type of drug</t>
  </si>
  <si>
    <t>Mistaken belief regarding type of drug</t>
  </si>
  <si>
    <t>Q4BC Definitive guideline Factors reducing seriousness or reflecting personal mitigation Isolated incident</t>
  </si>
  <si>
    <t>Q4BC Definitive guideline Factors reducing seriousness or reflecting personal mitigation Low purity</t>
  </si>
  <si>
    <t>Low purity</t>
  </si>
  <si>
    <t>Q4BC Definitive guideline Factors reducing seriousness or reflecting personal mitigation Offenders vulnerability exploited</t>
  </si>
  <si>
    <t>Offender’s vulnerability exploited</t>
  </si>
  <si>
    <t>Q4BC Definitive guideline Factors reducing seriousness or reflecting personal mitigation Remorse</t>
  </si>
  <si>
    <t>Q4BC Definitive guideline Factors reducing seriousness or reflecting personal mitigation Good characterexemplary conduct</t>
  </si>
  <si>
    <t>Q4BC Definitive guideline Factors reducing seriousness or reflecting personal mitigation Determinationdemonstration to address addictionbehaviour</t>
  </si>
  <si>
    <t>Q4BC Definitive guideline Factors reducing seriousness or reflecting personal mitigation Serious medical conditions</t>
  </si>
  <si>
    <t>Q4BC Definitive guideline Factors reducing seriousness or reflecting personal mitigation Agelack of maturity affecting responsibility</t>
  </si>
  <si>
    <t>Q4BC Definitive guideline Factors reducing seriousness or reflecting personal mitigation Mental disorderlearning disability</t>
  </si>
  <si>
    <t>Mental disorder/learning disability</t>
  </si>
  <si>
    <t>Q4BC Definitive guideline Factors reducing seriousness or reflecting personal mitigation Soleprimary carer for dependent relatives</t>
  </si>
  <si>
    <t>Q4BC Definitive guideline Factors reducing seriousness or reflecting personal mitigation Offender addicted to same drug</t>
  </si>
  <si>
    <t>Offender addicted to same drug</t>
  </si>
  <si>
    <t>Q4BC Definitive guideline Factors reducing seriousness or reflecting personal mitigation Offender using cannabis to help with diagnosed medical condition</t>
  </si>
  <si>
    <t>Offender using cannabis to help with diagnosed medical condition</t>
  </si>
  <si>
    <t>Injury/ fear of injury which is less serious in context of the offence</t>
  </si>
  <si>
    <t>Total</t>
  </si>
  <si>
    <t>Overall proportion</t>
  </si>
  <si>
    <t>Drug offences CCSS data: Possession and Permitting premises to be used (2013, 2014, Q1 2015)</t>
  </si>
  <si>
    <t>Category 1 - most serious</t>
  </si>
  <si>
    <t>Category 2</t>
  </si>
  <si>
    <t>Category 3 - least serious</t>
  </si>
  <si>
    <t>Number and proportion of adult offenders sentenced for possession and permitting premises to be used, by police officer perceived ethnicity, 2013 - Q1 2015</t>
  </si>
  <si>
    <t>Number and proportion of adult offenders sentenced for all other drug offences, by police officer perceived ethnicity, 2013 - Q1 2015</t>
  </si>
  <si>
    <t>Leading role</t>
  </si>
  <si>
    <t>Significant role</t>
  </si>
  <si>
    <t>Lesser role</t>
  </si>
  <si>
    <t>Category 4 - least serious</t>
  </si>
  <si>
    <t>Note</t>
  </si>
  <si>
    <t>Notes</t>
  </si>
  <si>
    <t>Drug offences CCSS data: All drug offences (2013, 2014, Q1 2015)</t>
  </si>
  <si>
    <t>Number and proportion of adult offenders sentenced for all drug offences, with Step 2 factors on CCSS form ticked, by police officer perceived ethnicity, 2013 - Q1 2015</t>
  </si>
  <si>
    <t>Number and proportion of adult offenders sentenced for all drug offences, by police officer perceived ethnicity, 2013 - Q1 2015</t>
  </si>
  <si>
    <t>18 years or over supplies in the vicinity of school etc.</t>
  </si>
  <si>
    <t>Category 3 - Street Dealer</t>
  </si>
  <si>
    <t>Category 3 - Basis of quantity</t>
  </si>
  <si>
    <t>1) Proportions have been calculated based on the number of forms where a category of seriousness was indicated.</t>
  </si>
  <si>
    <r>
      <t>Definitive guideline</t>
    </r>
    <r>
      <rPr>
        <b/>
        <vertAlign val="superscript"/>
        <sz val="10"/>
        <color rgb="FF112277"/>
        <rFont val="Arial"/>
        <family val="2"/>
      </rPr>
      <t>1</t>
    </r>
  </si>
  <si>
    <t>1) Proportions have been calculated based on the number of forms where the role of the offender was indicated.</t>
  </si>
  <si>
    <t>Number and proportion of adult offenders sentenced for all other drug offences, with Step 1 factors on CCSS form ticked, by police officer perceived ethnicity, 2013 - Q1 2015</t>
  </si>
  <si>
    <t>Number and proportion of adult offenders sentenced for possession and permitting premises to be used, with Step 1 factors on CCSS form ticked, by police officer perceived ethnicity, 2013 - Q1 2015</t>
  </si>
  <si>
    <t>Drug offences CCSS data: Other drug offences (excluding Possession and Permitting premises to be used) (2013, 2014, Q1 2015)</t>
  </si>
  <si>
    <r>
      <t>Definitive guideline</t>
    </r>
    <r>
      <rPr>
        <b/>
        <vertAlign val="superscript"/>
        <sz val="10"/>
        <color rgb="FF112277"/>
        <rFont val="Arial"/>
        <family val="2"/>
      </rPr>
      <t>2,3</t>
    </r>
  </si>
  <si>
    <t>3) Proportions have been calculated based on the number of forms where the category of seriousness was indicated.</t>
  </si>
  <si>
    <t>2) For category 3 offences, if no additional information was provided on the form, these have been categorised as 'Category 3 - Basis of quantity' (in line with the published CCSS record level datasets).</t>
  </si>
  <si>
    <r>
      <t>Number of previous convictions taken into account</t>
    </r>
    <r>
      <rPr>
        <b/>
        <vertAlign val="superscript"/>
        <sz val="10"/>
        <color rgb="FF112277"/>
        <rFont val="Arial"/>
        <family val="2"/>
      </rPr>
      <t>1</t>
    </r>
  </si>
  <si>
    <t>1) Proportions have been calculated based on the number of forms where the question on previous convictions was answered.</t>
  </si>
  <si>
    <t>The tab 'APO' includes data on Step 1 and Step 2 factors collected on the Assault &amp; Public Order CCSS form, which can be found here:</t>
  </si>
  <si>
    <t>https://www.sentencingcouncil.org.uk/wp-content/uploads/Assault_and_Public_Order_-_April_2014.pdf</t>
  </si>
  <si>
    <t>https://www.sentencingcouncil.org.uk/wp-content/uploads/Drug_Offences_-_April_2014.pdf</t>
  </si>
  <si>
    <t>The tab 'DRG_Step1_Poss+Permit' contains information on the category of seriousness for the offences of 'possession' and 'permitting premises to be used' only.</t>
  </si>
  <si>
    <t>The tab 'DRG_Step2_All' contains information on Step 2 factors for all of the drug offences in the dataset.</t>
  </si>
  <si>
    <t>Source and coverage</t>
  </si>
  <si>
    <t>Notes on the data</t>
  </si>
  <si>
    <t>Assault and Public Order (APO)</t>
  </si>
  <si>
    <t>Drug offences (DRG)</t>
  </si>
  <si>
    <t>Cells Q4 to V6 show the total number of adult offenders in the APO dataset, by ethnicity.</t>
  </si>
  <si>
    <t>For 'Number of previous convictions' (rows 91-96), proportions have been calculated based on the number of forms where the question on previous convictions was answered.</t>
  </si>
  <si>
    <t>Tabs with the prefix 'DRG' include data on Step 1 and Step 2 factors collected on the Drug Offences CCSS form, which can be found here:</t>
  </si>
  <si>
    <t>Columns N-O show the total number and overall proportions for each factor, for comparison purposes.</t>
  </si>
  <si>
    <t>Columns H-L show the number of Step 1 and Step 2 factors ticked as a proportion of the total. The 'Not recorded/not known' category has also been included for completeness.</t>
  </si>
  <si>
    <t>Columns B-F show the frequency of Step 1 and Step 2 factors in the APO dataset (i.e. the number of times each factor was ticked on a CCSS form during the period covered), by ethnicity. The 'Not recorded/not known' category has also been included for completeness.</t>
  </si>
  <si>
    <t>The tables provided are based on data collected as part of the Crown Court Sentencing Survey (CCSS) and cover the period 1 January 2013 to 31 March 2015. Figures include adult offenders only.</t>
  </si>
  <si>
    <t>Proportions have been calculated based on the number of forms where a category of seriousness was indicated.</t>
  </si>
  <si>
    <t>The tab 'DRG_Step1_Other' contains information on the role of the offender and category of seriousness for all of the other drug offences in the dataset (i.e. excluding the offences 'possession' and 'permitting premises to be used').</t>
  </si>
  <si>
    <t>Proportions have been calculated based on the number of forms where the role of the offender/category of seriousness was indicated. For category 3 offences, if no additional information was provided on the form, these have been categorised as 'Category 3 - Basis of quantity' (in line with the published CCSS record level datasets).</t>
  </si>
  <si>
    <t>Columns B-F show the frequency of Step 1 and Step 2 factors in the dataset, and columns H-L show the number of factors ticked as a proportion of the total. The 'Not recorded/not known' category has also been included for completeness.</t>
  </si>
  <si>
    <t>Cells Q5 to V7 show the total number of adult offenders in the DRG dataset, by ethnicity.</t>
  </si>
  <si>
    <t>For 'Number of previous convictions' (rows 12-17), proportions have been calculated based on the number of forms where the question on previous convictions was answered.</t>
  </si>
  <si>
    <t>Information on ethnicity was added on to the CCSS datasets from the Ministry of Justice's Court Proceedings Database (CPD). The ethnicity variable used is the ethnicity as perceived by the police officer dealing with the case.</t>
  </si>
  <si>
    <t>The availability of information relating to ethnicity is constrained by data coverage. For offenders sentenced for less serious offences which are mostly sentenced at magistrates’ courts, ethnicity data is less readily available: there are different police processes in place for these offences and often offenders are sentenced without attending a police station or the court, meaning there is little or no opportunity to collect ethnicity data. For offenders sentenced for more serious offences that appear in the Crown Court (triable-either-way and indictable only offences), there is more available data on ethnicity as the likelihood of offenders attending a custody interview is higher. Overall, this means that coverage is inconsistent across different offences.</t>
  </si>
  <si>
    <t>The ethnicity categories for perceived ethnicity are: White, Black, Asian, Other, Not recorded/not known. A separate categorisation for Mixed ethnicity offenders is not available. For more information on this and other ethnicity variables, see Appendix I: Ethnicity classifications (starting on page 54) in the Statistics on Ethnicity and the Criminal Justice System 2020 publication here:</t>
  </si>
  <si>
    <t>https://assets.publishing.service.gov.uk/government/uploads/system/uploads/attachment_data/file/1037903/Statistics_on_Ethnicity_and_the_Criminal_Justice_Sysytem_2020.pdf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</si>
</sst>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Arial"/>
      <family val="2"/>
    </font>
    <font>
      <b/>
      <sz val="10"/>
      <color rgb="FF112277"/>
      <name val="Arial"/>
      <family val="2"/>
    </font>
    <font>
      <sz val="11"/>
      <color rgb="FF000000"/>
      <name val="Arial"/>
      <family val="2"/>
    </font>
    <font>
      <b/>
      <sz val="10"/>
      <color rgb="FF000000"/>
      <name val="Arial"/>
      <family val="2"/>
    </font>
    <font>
      <b/>
      <sz val="12"/>
      <color theme="1"/>
      <name val="Calibri"/>
      <family val="2"/>
      <scheme val="minor"/>
    </font>
    <font>
      <b/>
      <vertAlign val="superscript"/>
      <sz val="10"/>
      <color rgb="FF112277"/>
      <name val="Arial"/>
      <family val="2"/>
    </font>
    <font>
      <u/>
      <sz val="11"/>
      <color theme="10"/>
      <name val="Calibri"/>
      <family val="2"/>
      <scheme val="minor"/>
    </font>
  </fonts>
  <fills count="6">
    <fill>
      <patternFill patternType="none"/>
    </fill>
    <fill>
      <patternFill patternType="gray125"/>
    </fill>
    <fill>
      <patternFill patternType="solid">
        <fgColor rgb="FFEDF2F9"/>
        <bgColor indexed="64"/>
      </patternFill>
    </fill>
    <fill>
      <patternFill patternType="solid">
        <fgColor rgb="FFFFFFFF"/>
        <bgColor indexed="64"/>
      </patternFill>
    </fill>
    <fill>
      <patternFill patternType="solid">
        <fgColor theme="9" tint="0.59999389629810485"/>
        <bgColor indexed="64"/>
      </patternFill>
    </fill>
    <fill>
      <patternFill patternType="solid">
        <fgColor theme="5" tint="0.59999389629810485"/>
        <bgColor indexed="64"/>
      </patternFill>
    </fill>
  </fills>
  <borders count="20">
    <border>
      <left/>
      <right/>
      <top/>
      <bottom/>
      <diagonal/>
    </border>
    <border>
      <left/>
      <right style="medium">
        <color rgb="FFB0B7BB"/>
      </right>
      <top/>
      <bottom style="medium">
        <color rgb="FFB0B7BB"/>
      </bottom>
      <diagonal/>
    </border>
    <border>
      <left style="medium">
        <color rgb="FFC1C1C1"/>
      </left>
      <right style="medium">
        <color rgb="FFB0B7BB"/>
      </right>
      <top style="medium">
        <color rgb="FFC1C1C1"/>
      </top>
      <bottom/>
      <diagonal/>
    </border>
    <border>
      <left/>
      <right/>
      <top style="medium">
        <color rgb="FFC1C1C1"/>
      </top>
      <bottom style="medium">
        <color rgb="FFB0B7BB"/>
      </bottom>
      <diagonal/>
    </border>
    <border>
      <left style="medium">
        <color rgb="FFC1C1C1"/>
      </left>
      <right style="medium">
        <color rgb="FFB0B7BB"/>
      </right>
      <top/>
      <bottom/>
      <diagonal/>
    </border>
    <border>
      <left style="medium">
        <color rgb="FFC1C1C1"/>
      </left>
      <right style="medium">
        <color rgb="FFB0B7BB"/>
      </right>
      <top/>
      <bottom style="medium">
        <color rgb="FFB0B7BB"/>
      </bottom>
      <diagonal/>
    </border>
    <border>
      <left style="medium">
        <color rgb="FFB0B7BB"/>
      </left>
      <right/>
      <top style="medium">
        <color rgb="FFC1C1C1"/>
      </top>
      <bottom style="medium">
        <color rgb="FFB0B7BB"/>
      </bottom>
      <diagonal/>
    </border>
    <border>
      <left style="medium">
        <color rgb="FFB0B7BB"/>
      </left>
      <right/>
      <top style="medium">
        <color rgb="FFB0B7BB"/>
      </top>
      <bottom/>
      <diagonal/>
    </border>
    <border>
      <left style="medium">
        <color rgb="FFB0B7BB"/>
      </left>
      <right/>
      <top/>
      <bottom/>
      <diagonal/>
    </border>
    <border>
      <left/>
      <right/>
      <top style="medium">
        <color rgb="FFB0B7BB"/>
      </top>
      <bottom/>
      <diagonal/>
    </border>
    <border>
      <left style="medium">
        <color rgb="FFC1C1C1"/>
      </left>
      <right style="medium">
        <color rgb="FFB0B7BB"/>
      </right>
      <top style="medium">
        <color rgb="FFB0B7BB"/>
      </top>
      <bottom/>
      <diagonal/>
    </border>
    <border>
      <left style="medium">
        <color rgb="FFB0B7BB"/>
      </left>
      <right style="medium">
        <color rgb="FFB0B7BB"/>
      </right>
      <top style="medium">
        <color rgb="FFB0B7BB"/>
      </top>
      <bottom/>
      <diagonal/>
    </border>
    <border>
      <left/>
      <right style="medium">
        <color rgb="FFC1C1C1"/>
      </right>
      <top/>
      <bottom style="medium">
        <color rgb="FFC1C1C1"/>
      </bottom>
      <diagonal/>
    </border>
    <border>
      <left/>
      <right/>
      <top/>
      <bottom style="medium">
        <color rgb="FFC1C1C1"/>
      </bottom>
      <diagonal/>
    </border>
    <border>
      <left style="medium">
        <color rgb="FFC1C1C1"/>
      </left>
      <right style="medium">
        <color rgb="FFB0B7BB"/>
      </right>
      <top style="medium">
        <color rgb="FFC1C1C1"/>
      </top>
      <bottom style="medium">
        <color rgb="FFB0B7BB"/>
      </bottom>
      <diagonal/>
    </border>
    <border>
      <left style="medium">
        <color rgb="FFC1C1C1"/>
      </left>
      <right/>
      <top style="medium">
        <color rgb="FFB0B7BB"/>
      </top>
      <bottom style="medium">
        <color rgb="FFB0B7BB"/>
      </bottom>
      <diagonal/>
    </border>
    <border>
      <left style="medium">
        <color rgb="FFB0B7BB"/>
      </left>
      <right style="medium">
        <color rgb="FFB0B7BB"/>
      </right>
      <top style="medium">
        <color rgb="FFB0B7BB"/>
      </top>
      <bottom style="medium">
        <color rgb="FFB0B7BB"/>
      </bottom>
      <diagonal/>
    </border>
    <border>
      <left style="medium">
        <color rgb="FFC1C1C1"/>
      </left>
      <right style="medium">
        <color rgb="FFB0B7BB"/>
      </right>
      <top style="medium">
        <color rgb="FFB0B7BB"/>
      </top>
      <bottom style="medium">
        <color rgb="FFB0B7BB"/>
      </bottom>
      <diagonal/>
    </border>
    <border>
      <left/>
      <right style="medium">
        <color rgb="FFB0B7BB"/>
      </right>
      <top style="medium">
        <color rgb="FFC1C1C1"/>
      </top>
      <bottom style="medium">
        <color rgb="FFB0B7BB"/>
      </bottom>
      <diagonal/>
    </border>
    <border>
      <left style="medium">
        <color rgb="FFB0B7BB"/>
      </left>
      <right style="medium">
        <color rgb="FFB0B7BB"/>
      </right>
      <top/>
      <bottom style="medium">
        <color rgb="FFB0B7BB"/>
      </bottom>
      <diagonal/>
    </border>
  </borders>
  <cellStyleXfs count="3">
    <xf numFmtId="0" fontId="0" fillId="0" borderId="0"/>
    <xf numFmtId="9" fontId="1" fillId="0" borderId="0" applyFont="0" applyFill="0" applyBorder="0" applyAlignment="0" applyProtection="0"/>
    <xf numFmtId="0" fontId="9" fillId="0" borderId="0" applyNumberFormat="0" applyFill="0" applyBorder="0" applyAlignment="0" applyProtection="0"/>
  </cellStyleXfs>
  <cellXfs count="73">
    <xf numFmtId="0" fontId="0" fillId="0" borderId="0" xfId="0"/>
    <xf numFmtId="0" fontId="2" fillId="0" borderId="0" xfId="0" applyFont="1"/>
    <xf numFmtId="0" fontId="4" fillId="2" borderId="1" xfId="0" applyFont="1" applyFill="1" applyBorder="1" applyAlignment="1">
      <alignment horizontal="center" vertical="center" wrapText="1"/>
    </xf>
    <xf numFmtId="0" fontId="0" fillId="0" borderId="0" xfId="0" applyAlignment="1">
      <alignment horizontal="right"/>
    </xf>
    <xf numFmtId="0" fontId="4" fillId="2" borderId="5" xfId="0" applyFont="1" applyFill="1" applyBorder="1" applyAlignment="1">
      <alignment horizontal="left" vertical="top" wrapText="1"/>
    </xf>
    <xf numFmtId="0" fontId="3" fillId="3" borderId="12" xfId="0" applyFont="1" applyFill="1" applyBorder="1" applyAlignment="1">
      <alignment horizontal="right" vertical="top"/>
    </xf>
    <xf numFmtId="0" fontId="4" fillId="2" borderId="10" xfId="0" applyFont="1" applyFill="1" applyBorder="1" applyAlignment="1">
      <alignment horizontal="left" wrapText="1"/>
    </xf>
    <xf numFmtId="0" fontId="4" fillId="2" borderId="11" xfId="0" applyFont="1" applyFill="1" applyBorder="1" applyAlignment="1">
      <alignment horizontal="right" wrapText="1"/>
    </xf>
    <xf numFmtId="9" fontId="0" fillId="0" borderId="0" xfId="1" applyFont="1"/>
    <xf numFmtId="0" fontId="5" fillId="4" borderId="0" xfId="0" applyFont="1" applyFill="1" applyAlignment="1">
      <alignment horizontal="right"/>
    </xf>
    <xf numFmtId="0" fontId="5" fillId="4" borderId="8" xfId="0" applyFont="1" applyFill="1" applyBorder="1"/>
    <xf numFmtId="0" fontId="5" fillId="4" borderId="0" xfId="0" applyFont="1" applyFill="1"/>
    <xf numFmtId="0" fontId="5" fillId="5" borderId="0" xfId="0" applyFont="1" applyFill="1" applyAlignment="1">
      <alignment horizontal="right"/>
    </xf>
    <xf numFmtId="0" fontId="5" fillId="5" borderId="8" xfId="0" applyFont="1" applyFill="1" applyBorder="1"/>
    <xf numFmtId="0" fontId="5" fillId="5" borderId="0" xfId="0" applyFont="1" applyFill="1"/>
    <xf numFmtId="0" fontId="0" fillId="5" borderId="0" xfId="0" applyFill="1"/>
    <xf numFmtId="0" fontId="0" fillId="4" borderId="0" xfId="0" applyFill="1"/>
    <xf numFmtId="0" fontId="7" fillId="0" borderId="0" xfId="0" applyFont="1"/>
    <xf numFmtId="0" fontId="4" fillId="2" borderId="10" xfId="0" applyFont="1" applyFill="1" applyBorder="1" applyAlignment="1">
      <alignment wrapText="1"/>
    </xf>
    <xf numFmtId="0" fontId="4" fillId="2" borderId="11" xfId="0" applyFont="1" applyFill="1" applyBorder="1" applyAlignment="1">
      <alignment wrapText="1"/>
    </xf>
    <xf numFmtId="0" fontId="5" fillId="0" borderId="8" xfId="0" applyFont="1" applyBorder="1"/>
    <xf numFmtId="0" fontId="5" fillId="0" borderId="0" xfId="0" applyFont="1"/>
    <xf numFmtId="0" fontId="5" fillId="0" borderId="0" xfId="0" applyFont="1" applyAlignment="1">
      <alignment horizontal="right"/>
    </xf>
    <xf numFmtId="0" fontId="4" fillId="4" borderId="5" xfId="0" applyFont="1" applyFill="1" applyBorder="1" applyAlignment="1">
      <alignment horizontal="left" vertical="top" wrapText="1"/>
    </xf>
    <xf numFmtId="9" fontId="0" fillId="4" borderId="0" xfId="1" applyFont="1" applyFill="1"/>
    <xf numFmtId="0" fontId="4" fillId="5" borderId="5" xfId="0" applyFont="1" applyFill="1" applyBorder="1" applyAlignment="1">
      <alignment horizontal="left" vertical="top" wrapText="1"/>
    </xf>
    <xf numFmtId="9" fontId="0" fillId="5" borderId="0" xfId="1" applyFont="1" applyFill="1"/>
    <xf numFmtId="0" fontId="4" fillId="5" borderId="4" xfId="0" applyFont="1" applyFill="1" applyBorder="1" applyAlignment="1">
      <alignment horizontal="left" vertical="top" wrapText="1"/>
    </xf>
    <xf numFmtId="1" fontId="0" fillId="0" borderId="0" xfId="0" applyNumberFormat="1"/>
    <xf numFmtId="1" fontId="0" fillId="4" borderId="0" xfId="1" applyNumberFormat="1" applyFont="1" applyFill="1"/>
    <xf numFmtId="1" fontId="0" fillId="5" borderId="0" xfId="1" applyNumberFormat="1" applyFont="1" applyFill="1"/>
    <xf numFmtId="0" fontId="4" fillId="4" borderId="4" xfId="0" applyFont="1" applyFill="1" applyBorder="1" applyAlignment="1">
      <alignment horizontal="left" vertical="top" wrapText="1"/>
    </xf>
    <xf numFmtId="1" fontId="0" fillId="0" borderId="0" xfId="0" applyNumberFormat="1" applyAlignment="1">
      <alignment vertical="center"/>
    </xf>
    <xf numFmtId="1" fontId="0" fillId="0" borderId="0" xfId="0" applyNumberFormat="1" applyAlignment="1">
      <alignment horizontal="center" vertical="center" wrapText="1"/>
    </xf>
    <xf numFmtId="9" fontId="0" fillId="0" borderId="0" xfId="1" applyFont="1" applyFill="1"/>
    <xf numFmtId="1" fontId="0" fillId="0" borderId="0" xfId="1" applyNumberFormat="1" applyFont="1" applyFill="1"/>
    <xf numFmtId="0" fontId="4" fillId="2" borderId="14" xfId="0" applyFont="1" applyFill="1" applyBorder="1" applyAlignment="1">
      <alignment horizontal="left" vertical="top" wrapText="1"/>
    </xf>
    <xf numFmtId="0" fontId="4" fillId="0" borderId="15" xfId="0" applyFont="1" applyBorder="1" applyAlignment="1">
      <alignment horizontal="left" vertical="top" wrapText="1"/>
    </xf>
    <xf numFmtId="0" fontId="6" fillId="2" borderId="16" xfId="0" applyFont="1" applyFill="1" applyBorder="1" applyAlignment="1">
      <alignment horizontal="left" vertical="top"/>
    </xf>
    <xf numFmtId="0" fontId="6" fillId="2" borderId="17" xfId="0" applyFont="1" applyFill="1" applyBorder="1" applyAlignment="1">
      <alignment horizontal="left" vertical="top"/>
    </xf>
    <xf numFmtId="0" fontId="4" fillId="2" borderId="16" xfId="0" applyFont="1" applyFill="1" applyBorder="1" applyAlignment="1">
      <alignment wrapText="1"/>
    </xf>
    <xf numFmtId="0" fontId="6" fillId="2" borderId="16" xfId="0" applyFont="1" applyFill="1" applyBorder="1" applyAlignment="1">
      <alignment horizontal="left" vertical="top" wrapText="1"/>
    </xf>
    <xf numFmtId="0" fontId="6" fillId="2" borderId="17" xfId="0" applyFont="1" applyFill="1" applyBorder="1" applyAlignment="1">
      <alignment horizontal="left" vertical="top" wrapText="1"/>
    </xf>
    <xf numFmtId="0" fontId="0" fillId="0" borderId="7" xfId="0" applyBorder="1"/>
    <xf numFmtId="0" fontId="0" fillId="0" borderId="9" xfId="0" applyBorder="1"/>
    <xf numFmtId="0" fontId="4" fillId="2" borderId="16" xfId="0" applyFont="1" applyFill="1" applyBorder="1" applyAlignment="1">
      <alignment horizontal="right" wrapText="1"/>
    </xf>
    <xf numFmtId="0" fontId="4" fillId="2" borderId="19"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0" fillId="0" borderId="0" xfId="0" applyAlignment="1">
      <alignment horizontal="left" wrapText="1"/>
    </xf>
    <xf numFmtId="0" fontId="0" fillId="0" borderId="0" xfId="0" applyAlignment="1">
      <alignment wrapText="1"/>
    </xf>
    <xf numFmtId="0" fontId="9" fillId="0" borderId="0" xfId="2" applyAlignment="1">
      <alignment horizontal="left"/>
    </xf>
    <xf numFmtId="0" fontId="0" fillId="0" borderId="0" xfId="0" applyAlignment="1">
      <alignment horizontal="right" vertical="center"/>
    </xf>
    <xf numFmtId="0" fontId="0" fillId="4" borderId="0" xfId="0" applyFill="1" applyAlignment="1">
      <alignment vertical="center"/>
    </xf>
    <xf numFmtId="0" fontId="0" fillId="0" borderId="0" xfId="0" applyAlignment="1">
      <alignment vertical="center"/>
    </xf>
    <xf numFmtId="0" fontId="0" fillId="0" borderId="0" xfId="0" applyAlignment="1">
      <alignment horizontal="left" wrapText="1"/>
    </xf>
    <xf numFmtId="0" fontId="0" fillId="0" borderId="0" xfId="0" applyAlignment="1">
      <alignment horizontal="left"/>
    </xf>
    <xf numFmtId="0" fontId="2" fillId="0" borderId="0" xfId="0" applyFont="1" applyAlignment="1">
      <alignment horizontal="left"/>
    </xf>
    <xf numFmtId="0" fontId="9" fillId="0" borderId="0" xfId="2" applyAlignment="1">
      <alignment horizontal="left"/>
    </xf>
    <xf numFmtId="0" fontId="7" fillId="0" borderId="0" xfId="0" applyFont="1" applyAlignment="1">
      <alignment horizontal="left"/>
    </xf>
    <xf numFmtId="0" fontId="9" fillId="0" borderId="0" xfId="2" applyAlignment="1">
      <alignment horizontal="left"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2" fillId="0" borderId="0" xfId="0" applyFont="1" applyAlignment="1">
      <alignment horizontal="left" wrapText="1"/>
    </xf>
    <xf numFmtId="0" fontId="7" fillId="0" borderId="0" xfId="0" applyFont="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164" fontId="0" fillId="5" borderId="0" xfId="1" applyNumberFormat="1" applyFont="1" applyFill="1"/>
    <xf numFmtId="164" fontId="0" fillId="4" borderId="0" xfId="1" applyNumberFormat="1" applyFont="1" applyFill="1"/>
    <xf numFmtId="164" fontId="0" fillId="0" borderId="0" xfId="0" applyNumberForma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ssets.publishing.service.gov.uk/government/uploads/system/uploads/attachment_data/file/1037903/Statistics_on_Ethnicity_and_the_Criminal_Justice_Sysytem_2020.pdf" TargetMode="External"/><Relationship Id="rId2" Type="http://schemas.openxmlformats.org/officeDocument/2006/relationships/hyperlink" Target="https://www.sentencingcouncil.org.uk/wp-content/uploads/Drug_Offences_-_April_2014.pdf" TargetMode="External"/><Relationship Id="rId1" Type="http://schemas.openxmlformats.org/officeDocument/2006/relationships/hyperlink" Target="https://www.sentencingcouncil.org.uk/wp-content/uploads/Assault_and_Public_Order_-_April_2014.pdf"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E2B73-6556-46D6-8DA5-F1E8EB9D7BB6}">
  <sheetPr>
    <pageSetUpPr fitToPage="1"/>
  </sheetPr>
  <dimension ref="A1:P48"/>
  <sheetViews>
    <sheetView topLeftCell="A28" workbookViewId="0">
      <selection sqref="A1:B1"/>
    </sheetView>
  </sheetViews>
  <sheetFormatPr defaultRowHeight="15" x14ac:dyDescent="0.25"/>
  <cols>
    <col min="16" max="16" width="21.28515625" customWidth="1"/>
  </cols>
  <sheetData>
    <row r="1" spans="1:16" ht="15.75" x14ac:dyDescent="0.25">
      <c r="A1" s="58" t="s">
        <v>225</v>
      </c>
      <c r="B1" s="58"/>
    </row>
    <row r="3" spans="1:16" x14ac:dyDescent="0.25">
      <c r="A3" s="56" t="s">
        <v>224</v>
      </c>
      <c r="B3" s="56"/>
      <c r="C3" s="56"/>
    </row>
    <row r="4" spans="1:16" x14ac:dyDescent="0.25">
      <c r="A4" s="54" t="s">
        <v>234</v>
      </c>
      <c r="B4" s="54"/>
      <c r="C4" s="54"/>
      <c r="D4" s="54"/>
      <c r="E4" s="54"/>
      <c r="F4" s="54"/>
      <c r="G4" s="54"/>
      <c r="H4" s="54"/>
      <c r="I4" s="54"/>
      <c r="J4" s="54"/>
      <c r="K4" s="54"/>
      <c r="L4" s="54"/>
      <c r="M4" s="54"/>
      <c r="N4" s="54"/>
      <c r="O4" s="54"/>
      <c r="P4" s="54"/>
    </row>
    <row r="5" spans="1:16" x14ac:dyDescent="0.25">
      <c r="A5" s="54"/>
      <c r="B5" s="54"/>
      <c r="C5" s="54"/>
      <c r="D5" s="54"/>
      <c r="E5" s="54"/>
      <c r="F5" s="54"/>
      <c r="G5" s="54"/>
      <c r="H5" s="54"/>
      <c r="I5" s="54"/>
      <c r="J5" s="54"/>
      <c r="K5" s="54"/>
      <c r="L5" s="54"/>
      <c r="M5" s="54"/>
      <c r="N5" s="54"/>
      <c r="O5" s="54"/>
      <c r="P5" s="54"/>
    </row>
    <row r="6" spans="1:16" x14ac:dyDescent="0.25">
      <c r="A6" s="54" t="s">
        <v>241</v>
      </c>
      <c r="B6" s="54"/>
      <c r="C6" s="54"/>
      <c r="D6" s="54"/>
      <c r="E6" s="54"/>
      <c r="F6" s="54"/>
      <c r="G6" s="54"/>
      <c r="H6" s="54"/>
      <c r="I6" s="54"/>
      <c r="J6" s="54"/>
      <c r="K6" s="54"/>
      <c r="L6" s="54"/>
      <c r="M6" s="54"/>
      <c r="N6" s="54"/>
      <c r="O6" s="54"/>
      <c r="P6" s="54"/>
    </row>
    <row r="7" spans="1:16" x14ac:dyDescent="0.25">
      <c r="A7" s="54"/>
      <c r="B7" s="54"/>
      <c r="C7" s="54"/>
      <c r="D7" s="54"/>
      <c r="E7" s="54"/>
      <c r="F7" s="54"/>
      <c r="G7" s="54"/>
      <c r="H7" s="54"/>
      <c r="I7" s="54"/>
      <c r="J7" s="54"/>
      <c r="K7" s="54"/>
      <c r="L7" s="54"/>
      <c r="M7" s="54"/>
      <c r="N7" s="54"/>
      <c r="O7" s="54"/>
      <c r="P7" s="54"/>
    </row>
    <row r="8" spans="1:16" ht="14.45" customHeight="1" x14ac:dyDescent="0.25">
      <c r="A8" s="54" t="s">
        <v>242</v>
      </c>
      <c r="B8" s="54"/>
      <c r="C8" s="54"/>
      <c r="D8" s="54"/>
      <c r="E8" s="54"/>
      <c r="F8" s="54"/>
      <c r="G8" s="54"/>
      <c r="H8" s="54"/>
      <c r="I8" s="54"/>
      <c r="J8" s="54"/>
      <c r="K8" s="54"/>
      <c r="L8" s="54"/>
      <c r="M8" s="54"/>
      <c r="N8" s="54"/>
      <c r="O8" s="54"/>
      <c r="P8" s="54"/>
    </row>
    <row r="9" spans="1:16" x14ac:dyDescent="0.25">
      <c r="A9" s="54"/>
      <c r="B9" s="54"/>
      <c r="C9" s="54"/>
      <c r="D9" s="54"/>
      <c r="E9" s="54"/>
      <c r="F9" s="54"/>
      <c r="G9" s="54"/>
      <c r="H9" s="54"/>
      <c r="I9" s="54"/>
      <c r="J9" s="54"/>
      <c r="K9" s="54"/>
      <c r="L9" s="54"/>
      <c r="M9" s="54"/>
      <c r="N9" s="54"/>
      <c r="O9" s="54"/>
      <c r="P9" s="54"/>
    </row>
    <row r="10" spans="1:16" x14ac:dyDescent="0.25">
      <c r="A10" s="54"/>
      <c r="B10" s="54"/>
      <c r="C10" s="54"/>
      <c r="D10" s="54"/>
      <c r="E10" s="54"/>
      <c r="F10" s="54"/>
      <c r="G10" s="54"/>
      <c r="H10" s="54"/>
      <c r="I10" s="54"/>
      <c r="J10" s="54"/>
      <c r="K10" s="54"/>
      <c r="L10" s="54"/>
      <c r="M10" s="54"/>
      <c r="N10" s="54"/>
      <c r="O10" s="54"/>
      <c r="P10" s="54"/>
    </row>
    <row r="11" spans="1:16" x14ac:dyDescent="0.25">
      <c r="A11" s="54"/>
      <c r="B11" s="54"/>
      <c r="C11" s="54"/>
      <c r="D11" s="54"/>
      <c r="E11" s="54"/>
      <c r="F11" s="54"/>
      <c r="G11" s="54"/>
      <c r="H11" s="54"/>
      <c r="I11" s="54"/>
      <c r="J11" s="54"/>
      <c r="K11" s="54"/>
      <c r="L11" s="54"/>
      <c r="M11" s="54"/>
      <c r="N11" s="54"/>
      <c r="O11" s="54"/>
      <c r="P11" s="54"/>
    </row>
    <row r="12" spans="1:16" x14ac:dyDescent="0.25">
      <c r="A12" s="54"/>
      <c r="B12" s="54"/>
      <c r="C12" s="54"/>
      <c r="D12" s="54"/>
      <c r="E12" s="54"/>
      <c r="F12" s="54"/>
      <c r="G12" s="54"/>
      <c r="H12" s="54"/>
      <c r="I12" s="54"/>
      <c r="J12" s="54"/>
      <c r="K12" s="54"/>
      <c r="L12" s="54"/>
      <c r="M12" s="54"/>
      <c r="N12" s="54"/>
      <c r="O12" s="54"/>
      <c r="P12" s="54"/>
    </row>
    <row r="13" spans="1:16" x14ac:dyDescent="0.25">
      <c r="A13" s="54" t="s">
        <v>243</v>
      </c>
      <c r="B13" s="54"/>
      <c r="C13" s="54"/>
      <c r="D13" s="54"/>
      <c r="E13" s="54"/>
      <c r="F13" s="54"/>
      <c r="G13" s="54"/>
      <c r="H13" s="54"/>
      <c r="I13" s="54"/>
      <c r="J13" s="54"/>
      <c r="K13" s="54"/>
      <c r="L13" s="54"/>
      <c r="M13" s="54"/>
      <c r="N13" s="54"/>
      <c r="O13" s="54"/>
      <c r="P13" s="54"/>
    </row>
    <row r="14" spans="1:16" x14ac:dyDescent="0.25">
      <c r="A14" s="54"/>
      <c r="B14" s="54"/>
      <c r="C14" s="54"/>
      <c r="D14" s="54"/>
      <c r="E14" s="54"/>
      <c r="F14" s="54"/>
      <c r="G14" s="54"/>
      <c r="H14" s="54"/>
      <c r="I14" s="54"/>
      <c r="J14" s="54"/>
      <c r="K14" s="54"/>
      <c r="L14" s="54"/>
      <c r="M14" s="54"/>
      <c r="N14" s="54"/>
      <c r="O14" s="54"/>
      <c r="P14" s="54"/>
    </row>
    <row r="15" spans="1:16" x14ac:dyDescent="0.25">
      <c r="A15" s="54"/>
      <c r="B15" s="54"/>
      <c r="C15" s="54"/>
      <c r="D15" s="54"/>
      <c r="E15" s="54"/>
      <c r="F15" s="54"/>
      <c r="G15" s="54"/>
      <c r="H15" s="54"/>
      <c r="I15" s="54"/>
      <c r="J15" s="54"/>
      <c r="K15" s="54"/>
      <c r="L15" s="54"/>
      <c r="M15" s="54"/>
      <c r="N15" s="54"/>
      <c r="O15" s="54"/>
      <c r="P15" s="54"/>
    </row>
    <row r="16" spans="1:16" x14ac:dyDescent="0.25">
      <c r="A16" s="59" t="s">
        <v>244</v>
      </c>
      <c r="B16" s="59"/>
      <c r="C16" s="59"/>
      <c r="D16" s="59"/>
      <c r="E16" s="59"/>
      <c r="F16" s="59"/>
      <c r="G16" s="59"/>
      <c r="H16" s="59"/>
      <c r="I16" s="59"/>
      <c r="J16" s="59"/>
      <c r="K16" s="59"/>
      <c r="L16" s="59"/>
      <c r="M16" s="59"/>
      <c r="N16" s="59"/>
      <c r="O16" s="59"/>
      <c r="P16" s="59"/>
    </row>
    <row r="19" spans="1:16" x14ac:dyDescent="0.25">
      <c r="A19" s="56" t="s">
        <v>226</v>
      </c>
      <c r="B19" s="56"/>
      <c r="C19" s="56"/>
      <c r="D19" s="56"/>
    </row>
    <row r="20" spans="1:16" x14ac:dyDescent="0.25">
      <c r="A20" s="55" t="s">
        <v>219</v>
      </c>
      <c r="B20" s="55"/>
      <c r="C20" s="55"/>
      <c r="D20" s="55"/>
      <c r="E20" s="55"/>
      <c r="F20" s="55"/>
      <c r="G20" s="55"/>
      <c r="H20" s="55"/>
      <c r="I20" s="55"/>
      <c r="J20" s="55"/>
      <c r="K20" s="55"/>
      <c r="L20" s="55"/>
      <c r="M20" s="55"/>
    </row>
    <row r="21" spans="1:16" x14ac:dyDescent="0.25">
      <c r="A21" s="57" t="s">
        <v>220</v>
      </c>
      <c r="B21" s="57"/>
      <c r="C21" s="57"/>
      <c r="D21" s="57"/>
      <c r="E21" s="57"/>
      <c r="F21" s="57"/>
      <c r="G21" s="57"/>
      <c r="H21" s="57"/>
      <c r="I21" s="57"/>
      <c r="J21" s="57"/>
      <c r="K21" s="57"/>
    </row>
    <row r="22" spans="1:16" x14ac:dyDescent="0.25">
      <c r="A22" s="54" t="s">
        <v>233</v>
      </c>
      <c r="B22" s="54"/>
      <c r="C22" s="54"/>
      <c r="D22" s="54"/>
      <c r="E22" s="54"/>
      <c r="F22" s="54"/>
      <c r="G22" s="54"/>
      <c r="H22" s="54"/>
      <c r="I22" s="54"/>
      <c r="J22" s="54"/>
      <c r="K22" s="54"/>
      <c r="L22" s="54"/>
      <c r="M22" s="54"/>
      <c r="N22" s="54"/>
      <c r="O22" s="54"/>
      <c r="P22" s="54"/>
    </row>
    <row r="23" spans="1:16" x14ac:dyDescent="0.25">
      <c r="A23" s="54"/>
      <c r="B23" s="54"/>
      <c r="C23" s="54"/>
      <c r="D23" s="54"/>
      <c r="E23" s="54"/>
      <c r="F23" s="54"/>
      <c r="G23" s="54"/>
      <c r="H23" s="54"/>
      <c r="I23" s="54"/>
      <c r="J23" s="54"/>
      <c r="K23" s="54"/>
      <c r="L23" s="54"/>
      <c r="M23" s="54"/>
      <c r="N23" s="54"/>
      <c r="O23" s="54"/>
      <c r="P23" s="54"/>
    </row>
    <row r="24" spans="1:16" ht="14.45" customHeight="1" x14ac:dyDescent="0.25">
      <c r="A24" s="54" t="s">
        <v>232</v>
      </c>
      <c r="B24" s="54"/>
      <c r="C24" s="54"/>
      <c r="D24" s="54"/>
      <c r="E24" s="54"/>
      <c r="F24" s="54"/>
      <c r="G24" s="54"/>
      <c r="H24" s="54"/>
      <c r="I24" s="54"/>
      <c r="J24" s="54"/>
      <c r="K24" s="54"/>
      <c r="L24" s="54"/>
      <c r="M24" s="54"/>
      <c r="N24" s="54"/>
      <c r="O24" s="54"/>
      <c r="P24" s="54"/>
    </row>
    <row r="25" spans="1:16" ht="14.45" customHeight="1" x14ac:dyDescent="0.25">
      <c r="A25" s="54" t="s">
        <v>229</v>
      </c>
      <c r="B25" s="54"/>
      <c r="C25" s="54"/>
      <c r="D25" s="54"/>
      <c r="E25" s="54"/>
      <c r="F25" s="54"/>
      <c r="G25" s="54"/>
      <c r="H25" s="54"/>
      <c r="I25" s="54"/>
      <c r="J25" s="54"/>
      <c r="K25" s="54"/>
      <c r="L25" s="54"/>
      <c r="M25" s="54"/>
      <c r="N25" s="54"/>
      <c r="O25" s="54"/>
      <c r="P25" s="54"/>
    </row>
    <row r="26" spans="1:16" ht="14.45" customHeight="1" x14ac:dyDescent="0.25">
      <c r="A26" s="54" t="s">
        <v>231</v>
      </c>
      <c r="B26" s="54"/>
      <c r="C26" s="54"/>
      <c r="D26" s="54"/>
      <c r="E26" s="54"/>
      <c r="F26" s="54"/>
      <c r="G26" s="54"/>
      <c r="H26" s="54"/>
      <c r="I26" s="54"/>
      <c r="J26" s="54"/>
      <c r="K26" s="54"/>
      <c r="L26" s="54"/>
      <c r="M26" s="54"/>
      <c r="N26" s="54"/>
      <c r="O26" s="54"/>
      <c r="P26" s="54"/>
    </row>
    <row r="27" spans="1:16" x14ac:dyDescent="0.25">
      <c r="A27" s="55" t="s">
        <v>228</v>
      </c>
      <c r="B27" s="55"/>
      <c r="C27" s="55"/>
      <c r="D27" s="55"/>
      <c r="E27" s="55"/>
      <c r="F27" s="55"/>
      <c r="G27" s="55"/>
      <c r="H27" s="55"/>
      <c r="I27" s="55"/>
      <c r="J27" s="55"/>
      <c r="K27" s="55"/>
      <c r="L27" s="55"/>
      <c r="M27" s="55"/>
      <c r="N27" s="55"/>
      <c r="O27" s="55"/>
      <c r="P27" s="55"/>
    </row>
    <row r="28" spans="1:16" x14ac:dyDescent="0.25">
      <c r="A28" s="49"/>
      <c r="B28" s="49"/>
      <c r="C28" s="49"/>
      <c r="D28" s="49"/>
      <c r="E28" s="49"/>
      <c r="F28" s="49"/>
      <c r="G28" s="49"/>
      <c r="H28" s="49"/>
      <c r="I28" s="49"/>
      <c r="J28" s="49"/>
      <c r="K28" s="49"/>
      <c r="L28" s="49"/>
      <c r="M28" s="49"/>
      <c r="N28" s="49"/>
      <c r="O28" s="49"/>
      <c r="P28" s="49"/>
    </row>
    <row r="30" spans="1:16" x14ac:dyDescent="0.25">
      <c r="A30" s="56" t="s">
        <v>227</v>
      </c>
      <c r="B30" s="56"/>
      <c r="C30" s="56"/>
    </row>
    <row r="31" spans="1:16" x14ac:dyDescent="0.25">
      <c r="A31" s="55" t="s">
        <v>230</v>
      </c>
      <c r="B31" s="55"/>
      <c r="C31" s="55"/>
      <c r="D31" s="55"/>
      <c r="E31" s="55"/>
      <c r="F31" s="55"/>
      <c r="G31" s="55"/>
      <c r="H31" s="55"/>
      <c r="I31" s="55"/>
      <c r="J31" s="55"/>
      <c r="K31" s="55"/>
      <c r="L31" s="55"/>
      <c r="M31" s="55"/>
    </row>
    <row r="32" spans="1:16" x14ac:dyDescent="0.25">
      <c r="A32" s="57" t="s">
        <v>221</v>
      </c>
      <c r="B32" s="57"/>
      <c r="C32" s="57"/>
      <c r="D32" s="57"/>
      <c r="E32" s="57"/>
      <c r="F32" s="57"/>
      <c r="G32" s="57"/>
      <c r="H32" s="57"/>
      <c r="I32" s="57"/>
    </row>
    <row r="33" spans="1:16" x14ac:dyDescent="0.25">
      <c r="A33" s="54" t="s">
        <v>238</v>
      </c>
      <c r="B33" s="54"/>
      <c r="C33" s="54"/>
      <c r="D33" s="54"/>
      <c r="E33" s="54"/>
      <c r="F33" s="54"/>
      <c r="G33" s="54"/>
      <c r="H33" s="54"/>
      <c r="I33" s="54"/>
      <c r="J33" s="54"/>
      <c r="K33" s="54"/>
      <c r="L33" s="54"/>
      <c r="M33" s="54"/>
      <c r="N33" s="54"/>
      <c r="O33" s="54"/>
      <c r="P33" s="54"/>
    </row>
    <row r="34" spans="1:16" x14ac:dyDescent="0.25">
      <c r="A34" s="54"/>
      <c r="B34" s="54"/>
      <c r="C34" s="54"/>
      <c r="D34" s="54"/>
      <c r="E34" s="54"/>
      <c r="F34" s="54"/>
      <c r="G34" s="54"/>
      <c r="H34" s="54"/>
      <c r="I34" s="54"/>
      <c r="J34" s="54"/>
      <c r="K34" s="54"/>
      <c r="L34" s="54"/>
      <c r="M34" s="54"/>
      <c r="N34" s="54"/>
      <c r="O34" s="54"/>
      <c r="P34" s="54"/>
    </row>
    <row r="35" spans="1:16" ht="14.45" customHeight="1" x14ac:dyDescent="0.25">
      <c r="A35" s="54" t="s">
        <v>231</v>
      </c>
      <c r="B35" s="54"/>
      <c r="C35" s="54"/>
      <c r="D35" s="54"/>
      <c r="E35" s="54"/>
      <c r="F35" s="54"/>
      <c r="G35" s="54"/>
      <c r="H35" s="54"/>
      <c r="I35" s="54"/>
      <c r="J35" s="54"/>
      <c r="K35" s="54"/>
      <c r="L35" s="54"/>
      <c r="M35" s="54"/>
      <c r="N35" s="54"/>
      <c r="O35" s="54"/>
      <c r="P35" s="54"/>
    </row>
    <row r="36" spans="1:16" x14ac:dyDescent="0.25">
      <c r="A36" s="55" t="s">
        <v>239</v>
      </c>
      <c r="B36" s="55"/>
      <c r="C36" s="55"/>
      <c r="D36" s="55"/>
      <c r="E36" s="55"/>
      <c r="F36" s="55"/>
      <c r="G36" s="55"/>
      <c r="H36" s="55"/>
      <c r="I36" s="55"/>
      <c r="J36" s="55"/>
      <c r="K36" s="55"/>
      <c r="L36" s="55"/>
      <c r="M36" s="55"/>
      <c r="N36" s="55"/>
      <c r="O36" s="55"/>
      <c r="P36" s="55"/>
    </row>
    <row r="37" spans="1:16" x14ac:dyDescent="0.25">
      <c r="A37" s="50"/>
      <c r="B37" s="50"/>
      <c r="C37" s="50"/>
      <c r="D37" s="50"/>
      <c r="E37" s="50"/>
      <c r="F37" s="50"/>
      <c r="G37" s="50"/>
      <c r="H37" s="50"/>
      <c r="I37" s="50"/>
    </row>
    <row r="38" spans="1:16" x14ac:dyDescent="0.25">
      <c r="A38" s="54" t="s">
        <v>222</v>
      </c>
      <c r="B38" s="54"/>
      <c r="C38" s="54"/>
      <c r="D38" s="54"/>
      <c r="E38" s="54"/>
      <c r="F38" s="54"/>
      <c r="G38" s="54"/>
      <c r="H38" s="54"/>
      <c r="I38" s="54"/>
      <c r="J38" s="54"/>
      <c r="K38" s="54"/>
      <c r="L38" s="54"/>
      <c r="M38" s="54"/>
      <c r="N38" s="54"/>
      <c r="O38" s="54"/>
      <c r="P38" s="54"/>
    </row>
    <row r="39" spans="1:16" x14ac:dyDescent="0.25">
      <c r="A39" s="54" t="s">
        <v>235</v>
      </c>
      <c r="B39" s="54"/>
      <c r="C39" s="54"/>
      <c r="D39" s="54"/>
      <c r="E39" s="54"/>
      <c r="F39" s="54"/>
      <c r="G39" s="54"/>
      <c r="H39" s="54"/>
      <c r="I39" s="54"/>
      <c r="J39" s="54"/>
      <c r="K39" s="54"/>
      <c r="L39" s="54"/>
      <c r="M39" s="54"/>
      <c r="N39" s="54"/>
      <c r="O39" s="54"/>
      <c r="P39" s="54"/>
    </row>
    <row r="40" spans="1:16" x14ac:dyDescent="0.25">
      <c r="A40" s="48"/>
      <c r="B40" s="48"/>
      <c r="C40" s="48"/>
      <c r="D40" s="48"/>
      <c r="E40" s="48"/>
      <c r="F40" s="48"/>
      <c r="G40" s="48"/>
      <c r="H40" s="48"/>
      <c r="I40" s="48"/>
      <c r="J40" s="48"/>
      <c r="K40" s="48"/>
      <c r="L40" s="48"/>
      <c r="M40" s="48"/>
      <c r="N40" s="48"/>
      <c r="O40" s="48"/>
      <c r="P40" s="48"/>
    </row>
    <row r="41" spans="1:16" x14ac:dyDescent="0.25">
      <c r="A41" s="54" t="s">
        <v>236</v>
      </c>
      <c r="B41" s="54"/>
      <c r="C41" s="54"/>
      <c r="D41" s="54"/>
      <c r="E41" s="54"/>
      <c r="F41" s="54"/>
      <c r="G41" s="54"/>
      <c r="H41" s="54"/>
      <c r="I41" s="54"/>
      <c r="J41" s="54"/>
      <c r="K41" s="54"/>
      <c r="L41" s="54"/>
      <c r="M41" s="54"/>
      <c r="N41" s="54"/>
      <c r="O41" s="54"/>
      <c r="P41" s="54"/>
    </row>
    <row r="42" spans="1:16" x14ac:dyDescent="0.25">
      <c r="A42" s="54"/>
      <c r="B42" s="54"/>
      <c r="C42" s="54"/>
      <c r="D42" s="54"/>
      <c r="E42" s="54"/>
      <c r="F42" s="54"/>
      <c r="G42" s="54"/>
      <c r="H42" s="54"/>
      <c r="I42" s="54"/>
      <c r="J42" s="54"/>
      <c r="K42" s="54"/>
      <c r="L42" s="54"/>
      <c r="M42" s="54"/>
      <c r="N42" s="54"/>
      <c r="O42" s="54"/>
      <c r="P42" s="54"/>
    </row>
    <row r="43" spans="1:16" x14ac:dyDescent="0.25">
      <c r="A43" s="54" t="s">
        <v>237</v>
      </c>
      <c r="B43" s="54"/>
      <c r="C43" s="54"/>
      <c r="D43" s="54"/>
      <c r="E43" s="54"/>
      <c r="F43" s="54"/>
      <c r="G43" s="54"/>
      <c r="H43" s="54"/>
      <c r="I43" s="54"/>
      <c r="J43" s="54"/>
      <c r="K43" s="54"/>
      <c r="L43" s="54"/>
      <c r="M43" s="54"/>
      <c r="N43" s="54"/>
      <c r="O43" s="54"/>
      <c r="P43" s="54"/>
    </row>
    <row r="44" spans="1:16" x14ac:dyDescent="0.25">
      <c r="A44" s="54"/>
      <c r="B44" s="54"/>
      <c r="C44" s="54"/>
      <c r="D44" s="54"/>
      <c r="E44" s="54"/>
      <c r="F44" s="54"/>
      <c r="G44" s="54"/>
      <c r="H44" s="54"/>
      <c r="I44" s="54"/>
      <c r="J44" s="54"/>
      <c r="K44" s="54"/>
      <c r="L44" s="54"/>
      <c r="M44" s="54"/>
      <c r="N44" s="54"/>
      <c r="O44" s="54"/>
      <c r="P44" s="54"/>
    </row>
    <row r="45" spans="1:16" x14ac:dyDescent="0.25">
      <c r="A45" s="48"/>
      <c r="B45" s="48"/>
      <c r="C45" s="48"/>
      <c r="D45" s="48"/>
      <c r="E45" s="48"/>
      <c r="F45" s="48"/>
      <c r="G45" s="48"/>
      <c r="H45" s="48"/>
      <c r="I45" s="48"/>
      <c r="J45" s="48"/>
      <c r="K45" s="48"/>
      <c r="L45" s="48"/>
      <c r="M45" s="48"/>
      <c r="N45" s="48"/>
      <c r="O45" s="48"/>
      <c r="P45" s="48"/>
    </row>
    <row r="46" spans="1:16" ht="14.45" customHeight="1" x14ac:dyDescent="0.25">
      <c r="A46" s="54" t="s">
        <v>223</v>
      </c>
      <c r="B46" s="54"/>
      <c r="C46" s="54"/>
      <c r="D46" s="54"/>
      <c r="E46" s="54"/>
      <c r="F46" s="54"/>
      <c r="G46" s="54"/>
      <c r="H46" s="54"/>
      <c r="I46" s="54"/>
      <c r="J46" s="54"/>
      <c r="K46" s="54"/>
      <c r="L46" s="54"/>
      <c r="M46" s="54"/>
      <c r="N46" s="54"/>
      <c r="O46" s="54"/>
      <c r="P46" s="54"/>
    </row>
    <row r="47" spans="1:16" ht="14.45" customHeight="1" x14ac:dyDescent="0.25">
      <c r="A47" s="54" t="s">
        <v>240</v>
      </c>
      <c r="B47" s="54"/>
      <c r="C47" s="54"/>
      <c r="D47" s="54"/>
      <c r="E47" s="54"/>
      <c r="F47" s="54"/>
      <c r="G47" s="54"/>
      <c r="H47" s="54"/>
      <c r="I47" s="54"/>
      <c r="J47" s="54"/>
      <c r="K47" s="54"/>
      <c r="L47" s="54"/>
      <c r="M47" s="54"/>
      <c r="N47" s="54"/>
      <c r="O47" s="54"/>
      <c r="P47" s="54"/>
    </row>
    <row r="48" spans="1:16" x14ac:dyDescent="0.25">
      <c r="A48" s="49"/>
      <c r="B48" s="49"/>
      <c r="C48" s="49"/>
      <c r="D48" s="49"/>
      <c r="E48" s="49"/>
      <c r="F48" s="49"/>
      <c r="G48" s="49"/>
      <c r="H48" s="49"/>
      <c r="I48" s="49"/>
      <c r="J48" s="49"/>
      <c r="K48" s="49"/>
      <c r="L48" s="49"/>
      <c r="M48" s="49"/>
      <c r="N48" s="49"/>
      <c r="O48" s="49"/>
      <c r="P48" s="49"/>
    </row>
  </sheetData>
  <mergeCells count="27">
    <mergeCell ref="A4:P5"/>
    <mergeCell ref="A6:P7"/>
    <mergeCell ref="A22:P23"/>
    <mergeCell ref="A21:K21"/>
    <mergeCell ref="A1:B1"/>
    <mergeCell ref="A3:C3"/>
    <mergeCell ref="A19:D19"/>
    <mergeCell ref="A20:M20"/>
    <mergeCell ref="A8:P12"/>
    <mergeCell ref="A13:P15"/>
    <mergeCell ref="A16:P16"/>
    <mergeCell ref="A26:P26"/>
    <mergeCell ref="A32:I32"/>
    <mergeCell ref="A41:P42"/>
    <mergeCell ref="A38:P38"/>
    <mergeCell ref="A24:P24"/>
    <mergeCell ref="A25:P25"/>
    <mergeCell ref="A47:P47"/>
    <mergeCell ref="A46:P46"/>
    <mergeCell ref="A27:P27"/>
    <mergeCell ref="A43:P44"/>
    <mergeCell ref="A39:P39"/>
    <mergeCell ref="A35:P35"/>
    <mergeCell ref="A36:P36"/>
    <mergeCell ref="A31:M31"/>
    <mergeCell ref="A30:C30"/>
    <mergeCell ref="A33:P34"/>
  </mergeCells>
  <hyperlinks>
    <hyperlink ref="A21" r:id="rId1" xr:uid="{5BE21CC4-0C38-43C3-A041-31FF4596DB7C}"/>
    <hyperlink ref="A32" r:id="rId2" xr:uid="{47DCB955-3E37-4540-8170-BB4F7F17E993}"/>
    <hyperlink ref="A16:P16" r:id="rId3" display="https://assets.publishing.service.gov.uk/government/uploads/system/uploads/attachment_data/file/1037903/Statistics_on_Ethnicity_and_the_Criminal_Justice_Sysytem_2020.pdf" xr:uid="{7B7805C1-468A-4F56-9C85-F254F423F57A}"/>
  </hyperlinks>
  <pageMargins left="0.70866141732283472" right="0.70866141732283472" top="0.74803149606299213" bottom="0.74803149606299213" header="0.31496062992125984" footer="0.31496062992125984"/>
  <pageSetup paperSize="9" scale="71"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C081A-7FBE-48F1-9082-AAABE5E89064}">
  <sheetPr>
    <pageSetUpPr fitToPage="1"/>
  </sheetPr>
  <dimension ref="A1:V216"/>
  <sheetViews>
    <sheetView tabSelected="1" topLeftCell="A172" workbookViewId="0">
      <selection activeCell="A178" sqref="A178"/>
    </sheetView>
  </sheetViews>
  <sheetFormatPr defaultRowHeight="15" x14ac:dyDescent="0.25"/>
  <cols>
    <col min="1" max="1" width="104.5703125" customWidth="1"/>
    <col min="6" max="6" width="16.140625" customWidth="1"/>
    <col min="7" max="7" width="4" customWidth="1"/>
    <col min="12" max="12" width="13" customWidth="1"/>
    <col min="13" max="13" width="2.7109375" customWidth="1"/>
    <col min="14" max="14" width="8.7109375" style="28"/>
    <col min="15" max="15" width="10.42578125" style="28" customWidth="1"/>
    <col min="17" max="17" width="12.7109375" customWidth="1"/>
    <col min="18" max="18" width="12.5703125" customWidth="1"/>
    <col min="19" max="19" width="11.42578125" customWidth="1"/>
    <col min="22" max="22" width="17.42578125" customWidth="1"/>
  </cols>
  <sheetData>
    <row r="1" spans="1:22" ht="15.75" x14ac:dyDescent="0.25">
      <c r="A1" s="17" t="s">
        <v>119</v>
      </c>
      <c r="D1" s="3" t="s">
        <v>116</v>
      </c>
      <c r="E1" s="16"/>
      <c r="F1" t="s">
        <v>117</v>
      </c>
    </row>
    <row r="2" spans="1:22" x14ac:dyDescent="0.25">
      <c r="E2" s="15"/>
      <c r="F2" t="s">
        <v>118</v>
      </c>
    </row>
    <row r="3" spans="1:22" ht="15.75" thickBot="1" x14ac:dyDescent="0.3">
      <c r="A3" s="1" t="s">
        <v>121</v>
      </c>
      <c r="Q3" s="1" t="s">
        <v>120</v>
      </c>
    </row>
    <row r="4" spans="1:22" ht="26.25" thickBot="1" x14ac:dyDescent="0.3">
      <c r="A4" s="60"/>
      <c r="B4" s="63" t="s">
        <v>0</v>
      </c>
      <c r="C4" s="64"/>
      <c r="D4" s="64"/>
      <c r="E4" s="64"/>
      <c r="F4" s="65"/>
      <c r="H4" s="63" t="s">
        <v>0</v>
      </c>
      <c r="I4" s="64"/>
      <c r="J4" s="64"/>
      <c r="K4" s="64"/>
      <c r="L4" s="65"/>
      <c r="Q4" s="6" t="s">
        <v>111</v>
      </c>
      <c r="R4" s="38" t="s">
        <v>1</v>
      </c>
      <c r="S4" s="39" t="s">
        <v>2</v>
      </c>
      <c r="T4" s="39" t="s">
        <v>3</v>
      </c>
      <c r="U4" s="39" t="s">
        <v>4</v>
      </c>
      <c r="V4" s="41" t="s">
        <v>5</v>
      </c>
    </row>
    <row r="5" spans="1:22" ht="45.75" thickBot="1" x14ac:dyDescent="0.3">
      <c r="A5" s="61"/>
      <c r="B5" s="46" t="s">
        <v>1</v>
      </c>
      <c r="C5" s="2" t="s">
        <v>2</v>
      </c>
      <c r="D5" s="2" t="s">
        <v>3</v>
      </c>
      <c r="E5" s="2" t="s">
        <v>4</v>
      </c>
      <c r="F5" s="2" t="s">
        <v>5</v>
      </c>
      <c r="H5" s="47" t="s">
        <v>1</v>
      </c>
      <c r="I5" s="2" t="s">
        <v>2</v>
      </c>
      <c r="J5" s="2" t="s">
        <v>3</v>
      </c>
      <c r="K5" s="2" t="s">
        <v>4</v>
      </c>
      <c r="L5" s="2" t="s">
        <v>5</v>
      </c>
      <c r="N5" s="32" t="s">
        <v>188</v>
      </c>
      <c r="O5" s="33" t="s">
        <v>189</v>
      </c>
      <c r="Q5" s="7" t="s">
        <v>112</v>
      </c>
      <c r="R5" s="5">
        <v>20650</v>
      </c>
      <c r="S5" s="5">
        <v>2126</v>
      </c>
      <c r="T5" s="5">
        <v>1459</v>
      </c>
      <c r="U5" s="5">
        <v>753</v>
      </c>
      <c r="V5" s="5">
        <v>2285</v>
      </c>
    </row>
    <row r="6" spans="1:22" ht="15.75" thickBot="1" x14ac:dyDescent="0.3">
      <c r="A6" s="62"/>
      <c r="B6" s="46" t="s">
        <v>6</v>
      </c>
      <c r="C6" s="2" t="s">
        <v>6</v>
      </c>
      <c r="D6" s="2" t="s">
        <v>6</v>
      </c>
      <c r="E6" s="2" t="s">
        <v>6</v>
      </c>
      <c r="F6" s="2" t="s">
        <v>6</v>
      </c>
      <c r="Q6" s="45" t="s">
        <v>113</v>
      </c>
      <c r="R6" s="5">
        <v>75.72</v>
      </c>
      <c r="S6" s="5">
        <v>7.8</v>
      </c>
      <c r="T6" s="5">
        <v>5.35</v>
      </c>
      <c r="U6" s="5">
        <v>2.76</v>
      </c>
      <c r="V6" s="5">
        <v>8.3800000000000008</v>
      </c>
    </row>
    <row r="7" spans="1:22" ht="26.25" thickBot="1" x14ac:dyDescent="0.3">
      <c r="A7" s="4" t="s">
        <v>7</v>
      </c>
      <c r="B7" s="43"/>
      <c r="C7" s="44"/>
      <c r="D7" s="44"/>
      <c r="E7" s="44"/>
      <c r="F7" s="44"/>
    </row>
    <row r="8" spans="1:22" ht="15.75" thickBot="1" x14ac:dyDescent="0.3">
      <c r="A8" s="4" t="s">
        <v>8</v>
      </c>
      <c r="B8" s="20">
        <v>16182</v>
      </c>
      <c r="C8" s="21">
        <v>1639</v>
      </c>
      <c r="D8" s="21">
        <v>1182</v>
      </c>
      <c r="E8" s="21">
        <v>590</v>
      </c>
      <c r="F8" s="21">
        <v>1832</v>
      </c>
    </row>
    <row r="9" spans="1:22" ht="15.75" thickBot="1" x14ac:dyDescent="0.3">
      <c r="A9" s="23" t="s">
        <v>9</v>
      </c>
      <c r="B9" s="9">
        <v>4468</v>
      </c>
      <c r="C9" s="9">
        <v>487</v>
      </c>
      <c r="D9" s="9">
        <v>277</v>
      </c>
      <c r="E9" s="9">
        <v>163</v>
      </c>
      <c r="F9" s="9">
        <v>453</v>
      </c>
      <c r="G9" s="16"/>
      <c r="H9" s="71">
        <f>B9/R$5</f>
        <v>0.21636803874092009</v>
      </c>
      <c r="I9" s="71">
        <f>C9/S$5</f>
        <v>0.22906867356538099</v>
      </c>
      <c r="J9" s="71">
        <f>D9/T$5</f>
        <v>0.18985606579849212</v>
      </c>
      <c r="K9" s="71">
        <f>E9/U$5</f>
        <v>0.21646746347941567</v>
      </c>
      <c r="L9" s="24">
        <f>F9/V$5</f>
        <v>0.19824945295404814</v>
      </c>
      <c r="N9" s="29">
        <f>SUM(B9:F9)</f>
        <v>5848</v>
      </c>
      <c r="O9" s="24">
        <f>N9/SUM($R$5:$V$5)</f>
        <v>0.21442452242144244</v>
      </c>
    </row>
    <row r="10" spans="1:22" ht="15.75" thickBot="1" x14ac:dyDescent="0.3">
      <c r="H10" s="72"/>
      <c r="I10" s="72"/>
      <c r="J10" s="72"/>
      <c r="K10" s="72"/>
      <c r="N10"/>
      <c r="O10"/>
    </row>
    <row r="11" spans="1:22" ht="15.75" thickBot="1" x14ac:dyDescent="0.3">
      <c r="A11" s="36" t="s">
        <v>10</v>
      </c>
      <c r="H11" s="72"/>
      <c r="I11" s="72"/>
      <c r="J11" s="72"/>
      <c r="K11" s="72"/>
    </row>
    <row r="12" spans="1:22" ht="15.75" thickBot="1" x14ac:dyDescent="0.3">
      <c r="A12" s="4" t="s">
        <v>8</v>
      </c>
      <c r="B12" s="20">
        <v>17952</v>
      </c>
      <c r="C12" s="21">
        <v>1813</v>
      </c>
      <c r="D12" s="21">
        <v>1248</v>
      </c>
      <c r="E12" s="21">
        <v>647</v>
      </c>
      <c r="F12" s="21">
        <v>2011</v>
      </c>
      <c r="H12" s="72"/>
      <c r="I12" s="72"/>
      <c r="J12" s="72"/>
      <c r="K12" s="72"/>
    </row>
    <row r="13" spans="1:22" ht="15.75" thickBot="1" x14ac:dyDescent="0.3">
      <c r="A13" s="23" t="s">
        <v>11</v>
      </c>
      <c r="B13" s="9">
        <v>2698</v>
      </c>
      <c r="C13" s="9">
        <v>313</v>
      </c>
      <c r="D13" s="9">
        <v>211</v>
      </c>
      <c r="E13" s="9">
        <v>106</v>
      </c>
      <c r="F13" s="9">
        <v>274</v>
      </c>
      <c r="G13" s="16"/>
      <c r="H13" s="71">
        <f>B13/R$5</f>
        <v>0.13065375302663437</v>
      </c>
      <c r="I13" s="71">
        <f>C13/S$5</f>
        <v>0.14722483537158984</v>
      </c>
      <c r="J13" s="71">
        <f>D13/T$5</f>
        <v>0.14461960246744346</v>
      </c>
      <c r="K13" s="71">
        <f>E13/U$5</f>
        <v>0.1407702523240372</v>
      </c>
      <c r="L13" s="24">
        <f>F13/V$5</f>
        <v>0.11991247264770241</v>
      </c>
      <c r="N13" s="29">
        <f>SUM(B13:F13)</f>
        <v>3602</v>
      </c>
      <c r="O13" s="24">
        <f>N13/SUM($R$5:$V$5)</f>
        <v>0.1320720126132072</v>
      </c>
    </row>
    <row r="14" spans="1:22" ht="15.75" thickBot="1" x14ac:dyDescent="0.3">
      <c r="H14" s="72"/>
      <c r="I14" s="72"/>
      <c r="J14" s="72"/>
      <c r="K14" s="72"/>
      <c r="N14"/>
      <c r="O14"/>
    </row>
    <row r="15" spans="1:22" ht="15.75" thickBot="1" x14ac:dyDescent="0.3">
      <c r="A15" s="36" t="s">
        <v>12</v>
      </c>
      <c r="H15" s="72"/>
      <c r="I15" s="72"/>
      <c r="J15" s="72"/>
      <c r="K15" s="72"/>
    </row>
    <row r="16" spans="1:22" ht="15.75" thickBot="1" x14ac:dyDescent="0.3">
      <c r="A16" s="4" t="s">
        <v>8</v>
      </c>
      <c r="B16" s="20">
        <v>15659</v>
      </c>
      <c r="C16" s="21">
        <v>1621</v>
      </c>
      <c r="D16" s="21">
        <v>1085</v>
      </c>
      <c r="E16" s="21">
        <v>590</v>
      </c>
      <c r="F16" s="21">
        <v>1831</v>
      </c>
      <c r="H16" s="72"/>
      <c r="I16" s="72"/>
      <c r="J16" s="72"/>
      <c r="K16" s="72"/>
    </row>
    <row r="17" spans="1:15" ht="15.75" thickBot="1" x14ac:dyDescent="0.3">
      <c r="A17" s="23" t="s">
        <v>13</v>
      </c>
      <c r="B17" s="9">
        <v>4991</v>
      </c>
      <c r="C17" s="9">
        <v>505</v>
      </c>
      <c r="D17" s="9">
        <v>374</v>
      </c>
      <c r="E17" s="9">
        <v>163</v>
      </c>
      <c r="F17" s="9">
        <v>454</v>
      </c>
      <c r="G17" s="16"/>
      <c r="H17" s="71">
        <f>B17/R$5</f>
        <v>0.24169491525423728</v>
      </c>
      <c r="I17" s="71">
        <f t="shared" ref="I17" si="0">C17/S$5</f>
        <v>0.23753527751646283</v>
      </c>
      <c r="J17" s="71">
        <f t="shared" ref="J17" si="1">D17/T$5</f>
        <v>0.25633995887594241</v>
      </c>
      <c r="K17" s="71">
        <f t="shared" ref="K17" si="2">E17/U$5</f>
        <v>0.21646746347941567</v>
      </c>
      <c r="L17" s="24">
        <f t="shared" ref="L17" si="3">F17/V$5</f>
        <v>0.19868708971553611</v>
      </c>
      <c r="N17" s="29">
        <f>SUM(B17:F17)</f>
        <v>6487</v>
      </c>
      <c r="O17" s="24">
        <f>N17/SUM($R$5:$V$5)</f>
        <v>0.23785428812378542</v>
      </c>
    </row>
    <row r="18" spans="1:15" ht="15.75" thickBot="1" x14ac:dyDescent="0.3">
      <c r="H18" s="72"/>
      <c r="I18" s="72"/>
      <c r="J18" s="72"/>
      <c r="K18" s="72"/>
      <c r="N18"/>
      <c r="O18"/>
    </row>
    <row r="19" spans="1:15" ht="15.75" thickBot="1" x14ac:dyDescent="0.3">
      <c r="A19" s="36" t="s">
        <v>14</v>
      </c>
      <c r="B19" s="20"/>
      <c r="C19" s="21"/>
      <c r="D19" s="21"/>
      <c r="E19" s="21"/>
      <c r="F19" s="21"/>
      <c r="H19" s="72"/>
      <c r="I19" s="72"/>
      <c r="J19" s="72"/>
      <c r="K19" s="72"/>
    </row>
    <row r="20" spans="1:15" ht="15.75" thickBot="1" x14ac:dyDescent="0.3">
      <c r="A20" s="4" t="s">
        <v>8</v>
      </c>
      <c r="B20" s="22">
        <v>18119</v>
      </c>
      <c r="C20" s="22">
        <v>1864</v>
      </c>
      <c r="D20" s="22">
        <v>1277</v>
      </c>
      <c r="E20" s="22">
        <v>640</v>
      </c>
      <c r="F20" s="22">
        <v>2040</v>
      </c>
      <c r="H20" s="72"/>
      <c r="I20" s="72"/>
      <c r="J20" s="72"/>
      <c r="K20" s="72"/>
    </row>
    <row r="21" spans="1:15" ht="15.75" thickBot="1" x14ac:dyDescent="0.3">
      <c r="A21" s="23" t="s">
        <v>187</v>
      </c>
      <c r="B21" s="10">
        <v>2531</v>
      </c>
      <c r="C21" s="11">
        <v>262</v>
      </c>
      <c r="D21" s="11">
        <v>182</v>
      </c>
      <c r="E21" s="11">
        <v>113</v>
      </c>
      <c r="F21" s="11">
        <v>245</v>
      </c>
      <c r="G21" s="16"/>
      <c r="H21" s="71">
        <f>B21/R$5</f>
        <v>0.12256658595641647</v>
      </c>
      <c r="I21" s="71">
        <f>C21/S$5</f>
        <v>0.12323612417685795</v>
      </c>
      <c r="J21" s="71">
        <f>D21/T$5</f>
        <v>0.1247429746401645</v>
      </c>
      <c r="K21" s="71">
        <f>E21/U$5</f>
        <v>0.150066401062417</v>
      </c>
      <c r="L21" s="24">
        <f>F21/V$5</f>
        <v>0.10722100656455143</v>
      </c>
      <c r="N21" s="29">
        <f>SUM(B21:F21)</f>
        <v>3333</v>
      </c>
      <c r="O21" s="24">
        <f>N21/SUM($R$5:$V$5)</f>
        <v>0.12220877791222087</v>
      </c>
    </row>
    <row r="22" spans="1:15" ht="15.75" thickBot="1" x14ac:dyDescent="0.3">
      <c r="H22" s="72"/>
      <c r="I22" s="72"/>
      <c r="J22" s="72"/>
      <c r="K22" s="72"/>
      <c r="N22"/>
      <c r="O22"/>
    </row>
    <row r="23" spans="1:15" ht="15.75" thickBot="1" x14ac:dyDescent="0.3">
      <c r="A23" s="36" t="s">
        <v>15</v>
      </c>
      <c r="H23" s="72"/>
      <c r="I23" s="72"/>
      <c r="J23" s="72"/>
      <c r="K23" s="72"/>
    </row>
    <row r="24" spans="1:15" ht="15.75" thickBot="1" x14ac:dyDescent="0.3">
      <c r="A24" s="4" t="s">
        <v>8</v>
      </c>
      <c r="B24" s="20">
        <v>20202</v>
      </c>
      <c r="C24" s="21">
        <v>2083</v>
      </c>
      <c r="D24" s="21">
        <v>1427</v>
      </c>
      <c r="E24" s="21">
        <v>737</v>
      </c>
      <c r="F24" s="21">
        <v>2222</v>
      </c>
      <c r="H24" s="72"/>
      <c r="I24" s="72"/>
      <c r="J24" s="72"/>
      <c r="K24" s="72"/>
    </row>
    <row r="25" spans="1:15" ht="15.75" thickBot="1" x14ac:dyDescent="0.3">
      <c r="A25" s="23" t="s">
        <v>16</v>
      </c>
      <c r="B25" s="9">
        <v>448</v>
      </c>
      <c r="C25" s="9">
        <v>43</v>
      </c>
      <c r="D25" s="9">
        <v>32</v>
      </c>
      <c r="E25" s="9">
        <v>16</v>
      </c>
      <c r="F25" s="9">
        <v>63</v>
      </c>
      <c r="G25" s="16"/>
      <c r="H25" s="71">
        <f>B25/R$5</f>
        <v>2.169491525423729E-2</v>
      </c>
      <c r="I25" s="71">
        <f t="shared" ref="I25" si="4">C25/S$5</f>
        <v>2.0225776105362182E-2</v>
      </c>
      <c r="J25" s="71">
        <f t="shared" ref="J25" si="5">D25/T$5</f>
        <v>2.193283070596299E-2</v>
      </c>
      <c r="K25" s="71">
        <f t="shared" ref="K25" si="6">E25/U$5</f>
        <v>2.1248339973439574E-2</v>
      </c>
      <c r="L25" s="24">
        <f t="shared" ref="L25" si="7">F25/V$5</f>
        <v>2.7571115973741796E-2</v>
      </c>
      <c r="N25" s="29">
        <f>SUM(B25:F25)</f>
        <v>602</v>
      </c>
      <c r="O25" s="24">
        <f>N25/SUM($R$5:$V$5)</f>
        <v>2.2073112602207311E-2</v>
      </c>
    </row>
    <row r="26" spans="1:15" ht="15.75" thickBot="1" x14ac:dyDescent="0.3">
      <c r="H26" s="72"/>
      <c r="I26" s="72"/>
      <c r="J26" s="72"/>
      <c r="K26" s="72"/>
      <c r="N26"/>
      <c r="O26"/>
    </row>
    <row r="27" spans="1:15" ht="15.75" thickBot="1" x14ac:dyDescent="0.3">
      <c r="A27" s="36" t="s">
        <v>17</v>
      </c>
      <c r="H27" s="72"/>
      <c r="I27" s="72"/>
      <c r="J27" s="72"/>
      <c r="K27" s="72"/>
    </row>
    <row r="28" spans="1:15" ht="15.75" thickBot="1" x14ac:dyDescent="0.3">
      <c r="A28" s="4" t="s">
        <v>8</v>
      </c>
      <c r="B28" s="20">
        <v>20636</v>
      </c>
      <c r="C28" s="21">
        <v>2125</v>
      </c>
      <c r="D28" s="21">
        <v>1459</v>
      </c>
      <c r="E28" s="21">
        <v>753</v>
      </c>
      <c r="F28" s="21">
        <v>2280</v>
      </c>
      <c r="H28" s="72"/>
      <c r="I28" s="72"/>
      <c r="J28" s="72"/>
      <c r="K28" s="72"/>
    </row>
    <row r="29" spans="1:15" ht="15.75" thickBot="1" x14ac:dyDescent="0.3">
      <c r="A29" s="23" t="s">
        <v>18</v>
      </c>
      <c r="B29" s="9">
        <v>14</v>
      </c>
      <c r="C29" s="9">
        <v>1</v>
      </c>
      <c r="D29" s="9">
        <v>0</v>
      </c>
      <c r="E29" s="9">
        <v>0</v>
      </c>
      <c r="F29" s="9">
        <v>5</v>
      </c>
      <c r="G29" s="16"/>
      <c r="H29" s="71">
        <f>B29/R$5</f>
        <v>6.779661016949153E-4</v>
      </c>
      <c r="I29" s="71">
        <f t="shared" ref="I29" si="8">C29/S$5</f>
        <v>4.7036688617121356E-4</v>
      </c>
      <c r="J29" s="71">
        <f t="shared" ref="J29" si="9">D29/T$5</f>
        <v>0</v>
      </c>
      <c r="K29" s="71">
        <f t="shared" ref="K29" si="10">E29/U$5</f>
        <v>0</v>
      </c>
      <c r="L29" s="24">
        <f t="shared" ref="L29" si="11">F29/V$5</f>
        <v>2.1881838074398249E-3</v>
      </c>
      <c r="N29" s="29">
        <f>SUM(B29:F29)</f>
        <v>20</v>
      </c>
      <c r="O29" s="24">
        <f>N29/SUM($R$5:$V$5)</f>
        <v>7.3332600007333258E-4</v>
      </c>
    </row>
    <row r="30" spans="1:15" ht="15.75" thickBot="1" x14ac:dyDescent="0.3">
      <c r="H30" s="72"/>
      <c r="I30" s="72"/>
      <c r="J30" s="72"/>
      <c r="K30" s="72"/>
      <c r="N30"/>
      <c r="O30"/>
    </row>
    <row r="31" spans="1:15" ht="15.75" thickBot="1" x14ac:dyDescent="0.3">
      <c r="A31" s="36" t="s">
        <v>19</v>
      </c>
      <c r="H31" s="72"/>
      <c r="I31" s="72"/>
      <c r="J31" s="72"/>
      <c r="K31" s="72"/>
    </row>
    <row r="32" spans="1:15" ht="15.75" thickBot="1" x14ac:dyDescent="0.3">
      <c r="A32" s="4" t="s">
        <v>8</v>
      </c>
      <c r="B32" s="20">
        <v>20620</v>
      </c>
      <c r="C32" s="21">
        <v>2122</v>
      </c>
      <c r="D32" s="21">
        <v>1456</v>
      </c>
      <c r="E32" s="21">
        <v>751</v>
      </c>
      <c r="F32" s="21">
        <v>2279</v>
      </c>
      <c r="H32" s="72"/>
      <c r="I32" s="72"/>
      <c r="J32" s="72"/>
      <c r="K32" s="72"/>
    </row>
    <row r="33" spans="1:15" ht="15.75" thickBot="1" x14ac:dyDescent="0.3">
      <c r="A33" s="23" t="s">
        <v>20</v>
      </c>
      <c r="B33" s="9">
        <v>30</v>
      </c>
      <c r="C33" s="9">
        <v>4</v>
      </c>
      <c r="D33" s="9">
        <v>3</v>
      </c>
      <c r="E33" s="9">
        <v>2</v>
      </c>
      <c r="F33" s="9">
        <v>6</v>
      </c>
      <c r="G33" s="16"/>
      <c r="H33" s="71">
        <f>B33/R$5</f>
        <v>1.4527845036319612E-3</v>
      </c>
      <c r="I33" s="71">
        <f t="shared" ref="I33" si="12">C33/S$5</f>
        <v>1.8814675446848542E-3</v>
      </c>
      <c r="J33" s="71">
        <f t="shared" ref="J33" si="13">D33/T$5</f>
        <v>2.0562028786840301E-3</v>
      </c>
      <c r="K33" s="71">
        <f t="shared" ref="K33" si="14">E33/U$5</f>
        <v>2.6560424966799467E-3</v>
      </c>
      <c r="L33" s="24">
        <f t="shared" ref="L33" si="15">F33/V$5</f>
        <v>2.6258205689277899E-3</v>
      </c>
      <c r="N33" s="29">
        <f>SUM(B33:F33)</f>
        <v>45</v>
      </c>
      <c r="O33" s="24">
        <f>N33/SUM($R$5:$V$5)</f>
        <v>1.6499835001649984E-3</v>
      </c>
    </row>
    <row r="34" spans="1:15" ht="15.75" thickBot="1" x14ac:dyDescent="0.3">
      <c r="H34" s="72"/>
      <c r="I34" s="72"/>
      <c r="J34" s="72"/>
      <c r="K34" s="72"/>
      <c r="N34"/>
      <c r="O34"/>
    </row>
    <row r="35" spans="1:15" ht="26.25" thickBot="1" x14ac:dyDescent="0.3">
      <c r="A35" s="36" t="s">
        <v>21</v>
      </c>
      <c r="H35" s="72"/>
      <c r="I35" s="72"/>
      <c r="J35" s="72"/>
      <c r="K35" s="72"/>
    </row>
    <row r="36" spans="1:15" ht="15.75" thickBot="1" x14ac:dyDescent="0.3">
      <c r="A36" s="4" t="s">
        <v>8</v>
      </c>
      <c r="B36" s="20">
        <v>20644</v>
      </c>
      <c r="C36" s="21">
        <v>2126</v>
      </c>
      <c r="D36" s="21">
        <v>1459</v>
      </c>
      <c r="E36" s="21">
        <v>753</v>
      </c>
      <c r="F36" s="21">
        <v>2284</v>
      </c>
      <c r="H36" s="72"/>
      <c r="I36" s="72"/>
      <c r="J36" s="72"/>
      <c r="K36" s="72"/>
    </row>
    <row r="37" spans="1:15" ht="15.75" thickBot="1" x14ac:dyDescent="0.3">
      <c r="A37" s="23" t="s">
        <v>22</v>
      </c>
      <c r="B37" s="9">
        <v>6</v>
      </c>
      <c r="C37" s="9">
        <v>0</v>
      </c>
      <c r="D37" s="9">
        <v>0</v>
      </c>
      <c r="E37" s="9">
        <v>0</v>
      </c>
      <c r="F37" s="9">
        <v>1</v>
      </c>
      <c r="G37" s="16"/>
      <c r="H37" s="71">
        <f>B37/R$5</f>
        <v>2.9055690072639226E-4</v>
      </c>
      <c r="I37" s="71">
        <f t="shared" ref="I37" si="16">C37/S$5</f>
        <v>0</v>
      </c>
      <c r="J37" s="71">
        <f t="shared" ref="J37" si="17">D37/T$5</f>
        <v>0</v>
      </c>
      <c r="K37" s="71">
        <f t="shared" ref="K37" si="18">E37/U$5</f>
        <v>0</v>
      </c>
      <c r="L37" s="24">
        <f t="shared" ref="L37" si="19">F37/V$5</f>
        <v>4.3763676148796501E-4</v>
      </c>
      <c r="N37" s="29">
        <f>SUM(B37:F37)</f>
        <v>7</v>
      </c>
      <c r="O37" s="24">
        <f>N37/SUM($R$5:$V$5)</f>
        <v>2.5666410002566639E-4</v>
      </c>
    </row>
    <row r="38" spans="1:15" ht="15.75" thickBot="1" x14ac:dyDescent="0.3">
      <c r="H38" s="72"/>
      <c r="I38" s="72"/>
      <c r="J38" s="72"/>
      <c r="K38" s="72"/>
      <c r="N38"/>
      <c r="O38"/>
    </row>
    <row r="39" spans="1:15" ht="26.25" thickBot="1" x14ac:dyDescent="0.3">
      <c r="A39" s="36" t="s">
        <v>23</v>
      </c>
      <c r="H39" s="72"/>
      <c r="I39" s="72"/>
      <c r="J39" s="72"/>
      <c r="K39" s="72"/>
    </row>
    <row r="40" spans="1:15" ht="15.75" thickBot="1" x14ac:dyDescent="0.3">
      <c r="A40" s="4" t="s">
        <v>8</v>
      </c>
      <c r="B40" s="20">
        <v>19158</v>
      </c>
      <c r="C40" s="21">
        <v>1949</v>
      </c>
      <c r="D40" s="21">
        <v>1307</v>
      </c>
      <c r="E40" s="21">
        <v>688</v>
      </c>
      <c r="F40" s="21">
        <v>2092</v>
      </c>
      <c r="H40" s="72"/>
      <c r="I40" s="72"/>
      <c r="J40" s="72"/>
      <c r="K40" s="72"/>
    </row>
    <row r="41" spans="1:15" ht="15.75" thickBot="1" x14ac:dyDescent="0.3">
      <c r="A41" s="23" t="s">
        <v>24</v>
      </c>
      <c r="B41" s="9">
        <v>1492</v>
      </c>
      <c r="C41" s="9">
        <v>177</v>
      </c>
      <c r="D41" s="9">
        <v>152</v>
      </c>
      <c r="E41" s="9">
        <v>65</v>
      </c>
      <c r="F41" s="9">
        <v>193</v>
      </c>
      <c r="G41" s="16"/>
      <c r="H41" s="71">
        <f>B41/R$5</f>
        <v>7.2251815980629547E-2</v>
      </c>
      <c r="I41" s="71">
        <f t="shared" ref="I41" si="20">C41/S$5</f>
        <v>8.3254938852304797E-2</v>
      </c>
      <c r="J41" s="71">
        <f t="shared" ref="J41" si="21">D41/T$5</f>
        <v>0.1041809458533242</v>
      </c>
      <c r="K41" s="71">
        <f t="shared" ref="K41" si="22">E41/U$5</f>
        <v>8.632138114209828E-2</v>
      </c>
      <c r="L41" s="24">
        <f t="shared" ref="L41" si="23">F41/V$5</f>
        <v>8.4463894967177239E-2</v>
      </c>
      <c r="N41" s="29">
        <f>SUM(B41:F41)</f>
        <v>2079</v>
      </c>
      <c r="O41" s="24">
        <f>N41/SUM($R$5:$V$5)</f>
        <v>7.6229237707622924E-2</v>
      </c>
    </row>
    <row r="42" spans="1:15" ht="15.75" thickBot="1" x14ac:dyDescent="0.3">
      <c r="H42" s="72"/>
      <c r="I42" s="72"/>
      <c r="J42" s="72"/>
      <c r="K42" s="72"/>
      <c r="N42"/>
      <c r="O42"/>
    </row>
    <row r="43" spans="1:15" ht="26.25" thickBot="1" x14ac:dyDescent="0.3">
      <c r="A43" s="36" t="s">
        <v>25</v>
      </c>
      <c r="H43" s="72"/>
      <c r="I43" s="72"/>
      <c r="J43" s="72"/>
      <c r="K43" s="72"/>
    </row>
    <row r="44" spans="1:15" ht="15.75" thickBot="1" x14ac:dyDescent="0.3">
      <c r="A44" s="4" t="s">
        <v>8</v>
      </c>
      <c r="B44" s="20">
        <v>12675</v>
      </c>
      <c r="C44" s="21">
        <v>1271</v>
      </c>
      <c r="D44" s="21">
        <v>862</v>
      </c>
      <c r="E44" s="21">
        <v>477</v>
      </c>
      <c r="F44" s="21">
        <v>1494</v>
      </c>
      <c r="H44" s="72"/>
      <c r="I44" s="72"/>
      <c r="J44" s="72"/>
      <c r="K44" s="72"/>
    </row>
    <row r="45" spans="1:15" ht="15.75" thickBot="1" x14ac:dyDescent="0.3">
      <c r="A45" s="23" t="s">
        <v>26</v>
      </c>
      <c r="B45" s="9">
        <v>7975</v>
      </c>
      <c r="C45" s="9">
        <v>855</v>
      </c>
      <c r="D45" s="9">
        <v>597</v>
      </c>
      <c r="E45" s="9">
        <v>276</v>
      </c>
      <c r="F45" s="9">
        <v>791</v>
      </c>
      <c r="G45" s="16"/>
      <c r="H45" s="71">
        <f>B45/R$5</f>
        <v>0.38619854721549635</v>
      </c>
      <c r="I45" s="71">
        <f t="shared" ref="I45" si="24">C45/S$5</f>
        <v>0.4021636876763876</v>
      </c>
      <c r="J45" s="71">
        <f t="shared" ref="J45" si="25">D45/T$5</f>
        <v>0.40918437285812198</v>
      </c>
      <c r="K45" s="71">
        <f t="shared" ref="K45" si="26">E45/U$5</f>
        <v>0.36653386454183268</v>
      </c>
      <c r="L45" s="24">
        <f t="shared" ref="L45" si="27">F45/V$5</f>
        <v>0.34617067833698029</v>
      </c>
      <c r="N45" s="29">
        <f>SUM(B45:F45)</f>
        <v>10494</v>
      </c>
      <c r="O45" s="24">
        <f>N45/SUM($R$5:$V$5)</f>
        <v>0.38477615223847761</v>
      </c>
    </row>
    <row r="46" spans="1:15" ht="15.75" thickBot="1" x14ac:dyDescent="0.3">
      <c r="H46" s="72"/>
      <c r="I46" s="72"/>
      <c r="J46" s="72"/>
      <c r="K46" s="72"/>
      <c r="N46"/>
      <c r="O46"/>
    </row>
    <row r="47" spans="1:15" ht="26.25" thickBot="1" x14ac:dyDescent="0.3">
      <c r="A47" s="36" t="s">
        <v>27</v>
      </c>
      <c r="H47" s="72"/>
      <c r="I47" s="72"/>
      <c r="J47" s="72"/>
      <c r="K47" s="72"/>
    </row>
    <row r="48" spans="1:15" ht="15.75" thickBot="1" x14ac:dyDescent="0.3">
      <c r="A48" s="4" t="s">
        <v>8</v>
      </c>
      <c r="B48" s="20">
        <v>19722</v>
      </c>
      <c r="C48" s="21">
        <v>2026</v>
      </c>
      <c r="D48" s="21">
        <v>1376</v>
      </c>
      <c r="E48" s="21">
        <v>715</v>
      </c>
      <c r="F48" s="21">
        <v>2197</v>
      </c>
      <c r="H48" s="72"/>
      <c r="I48" s="72"/>
      <c r="J48" s="72"/>
      <c r="K48" s="72"/>
    </row>
    <row r="49" spans="1:15" ht="15.75" thickBot="1" x14ac:dyDescent="0.3">
      <c r="A49" s="23" t="s">
        <v>28</v>
      </c>
      <c r="B49" s="9">
        <v>928</v>
      </c>
      <c r="C49" s="9">
        <v>100</v>
      </c>
      <c r="D49" s="9">
        <v>83</v>
      </c>
      <c r="E49" s="9">
        <v>38</v>
      </c>
      <c r="F49" s="9">
        <v>88</v>
      </c>
      <c r="G49" s="16"/>
      <c r="H49" s="71">
        <f>B49/R$5</f>
        <v>4.4939467312348672E-2</v>
      </c>
      <c r="I49" s="71">
        <f t="shared" ref="I49" si="28">C49/S$5</f>
        <v>4.7036688617121354E-2</v>
      </c>
      <c r="J49" s="71">
        <f t="shared" ref="J49" si="29">D49/T$5</f>
        <v>5.6888279643591499E-2</v>
      </c>
      <c r="K49" s="71">
        <f t="shared" ref="K49" si="30">E49/U$5</f>
        <v>5.0464807436918988E-2</v>
      </c>
      <c r="L49" s="24">
        <f t="shared" ref="L49" si="31">F49/V$5</f>
        <v>3.8512035010940922E-2</v>
      </c>
      <c r="N49" s="29">
        <f>SUM(B49:F49)</f>
        <v>1237</v>
      </c>
      <c r="O49" s="24">
        <f>N49/SUM($R$5:$V$5)</f>
        <v>4.5356213104535623E-2</v>
      </c>
    </row>
    <row r="50" spans="1:15" ht="15.75" thickBot="1" x14ac:dyDescent="0.3">
      <c r="H50" s="72"/>
      <c r="I50" s="72"/>
      <c r="J50" s="72"/>
      <c r="K50" s="72"/>
      <c r="N50"/>
      <c r="O50"/>
    </row>
    <row r="51" spans="1:15" ht="26.25" thickBot="1" x14ac:dyDescent="0.3">
      <c r="A51" s="36" t="s">
        <v>29</v>
      </c>
      <c r="H51" s="72"/>
      <c r="I51" s="72"/>
      <c r="J51" s="72"/>
      <c r="K51" s="72"/>
    </row>
    <row r="52" spans="1:15" ht="15.75" thickBot="1" x14ac:dyDescent="0.3">
      <c r="A52" s="4" t="s">
        <v>8</v>
      </c>
      <c r="B52" s="20">
        <v>19853</v>
      </c>
      <c r="C52" s="21">
        <v>2037</v>
      </c>
      <c r="D52" s="21">
        <v>1412</v>
      </c>
      <c r="E52" s="21">
        <v>725</v>
      </c>
      <c r="F52" s="21">
        <v>2206</v>
      </c>
      <c r="H52" s="72"/>
      <c r="I52" s="72"/>
      <c r="J52" s="72"/>
      <c r="K52" s="72"/>
    </row>
    <row r="53" spans="1:15" ht="15.75" thickBot="1" x14ac:dyDescent="0.3">
      <c r="A53" s="23" t="s">
        <v>30</v>
      </c>
      <c r="B53" s="9">
        <v>797</v>
      </c>
      <c r="C53" s="9">
        <v>89</v>
      </c>
      <c r="D53" s="9">
        <v>47</v>
      </c>
      <c r="E53" s="9">
        <v>28</v>
      </c>
      <c r="F53" s="9">
        <v>79</v>
      </c>
      <c r="G53" s="16"/>
      <c r="H53" s="71">
        <f>B53/R$5</f>
        <v>3.8595641646489105E-2</v>
      </c>
      <c r="I53" s="71">
        <f t="shared" ref="I53" si="32">C53/S$5</f>
        <v>4.1862652869238008E-2</v>
      </c>
      <c r="J53" s="71">
        <f t="shared" ref="J53" si="33">D53/T$5</f>
        <v>3.2213845099383139E-2</v>
      </c>
      <c r="K53" s="71">
        <f t="shared" ref="K53" si="34">E53/U$5</f>
        <v>3.7184594953519258E-2</v>
      </c>
      <c r="L53" s="24">
        <f t="shared" ref="L53" si="35">F53/V$5</f>
        <v>3.4573304157549237E-2</v>
      </c>
      <c r="N53" s="29">
        <f>SUM(B53:F53)</f>
        <v>1040</v>
      </c>
      <c r="O53" s="24">
        <f>N53/SUM($R$5:$V$5)</f>
        <v>3.8132952003813295E-2</v>
      </c>
    </row>
    <row r="54" spans="1:15" ht="15.75" thickBot="1" x14ac:dyDescent="0.3">
      <c r="H54" s="72"/>
      <c r="I54" s="72"/>
      <c r="J54" s="72"/>
      <c r="K54" s="72"/>
      <c r="N54"/>
      <c r="O54"/>
    </row>
    <row r="55" spans="1:15" ht="26.25" thickBot="1" x14ac:dyDescent="0.3">
      <c r="A55" s="36" t="s">
        <v>31</v>
      </c>
      <c r="H55" s="72"/>
      <c r="I55" s="72"/>
      <c r="J55" s="72"/>
      <c r="K55" s="72"/>
    </row>
    <row r="56" spans="1:15" ht="15.75" thickBot="1" x14ac:dyDescent="0.3">
      <c r="A56" s="4" t="s">
        <v>8</v>
      </c>
      <c r="B56" s="20">
        <v>19258</v>
      </c>
      <c r="C56" s="21">
        <v>1966</v>
      </c>
      <c r="D56" s="21">
        <v>1330</v>
      </c>
      <c r="E56" s="21">
        <v>703</v>
      </c>
      <c r="F56" s="21">
        <v>2144</v>
      </c>
      <c r="H56" s="72"/>
      <c r="I56" s="72"/>
      <c r="J56" s="72"/>
      <c r="K56" s="72"/>
    </row>
    <row r="57" spans="1:15" ht="15.75" thickBot="1" x14ac:dyDescent="0.3">
      <c r="A57" s="23" t="s">
        <v>32</v>
      </c>
      <c r="B57" s="9">
        <v>1392</v>
      </c>
      <c r="C57" s="9">
        <v>160</v>
      </c>
      <c r="D57" s="9">
        <v>129</v>
      </c>
      <c r="E57" s="9">
        <v>50</v>
      </c>
      <c r="F57" s="9">
        <v>141</v>
      </c>
      <c r="G57" s="16"/>
      <c r="H57" s="71">
        <f>B57/R$5</f>
        <v>6.7409200968523E-2</v>
      </c>
      <c r="I57" s="71">
        <f t="shared" ref="I57" si="36">C57/S$5</f>
        <v>7.5258701787394161E-2</v>
      </c>
      <c r="J57" s="71">
        <f t="shared" ref="J57" si="37">D57/T$5</f>
        <v>8.8416723783413295E-2</v>
      </c>
      <c r="K57" s="71">
        <f t="shared" ref="K57" si="38">E57/U$5</f>
        <v>6.6401062416998669E-2</v>
      </c>
      <c r="L57" s="24">
        <f t="shared" ref="L57" si="39">F57/V$5</f>
        <v>6.1706783369803064E-2</v>
      </c>
      <c r="N57" s="29">
        <f>SUM(B57:F57)</f>
        <v>1872</v>
      </c>
      <c r="O57" s="24">
        <f>N57/SUM($R$5:$V$5)</f>
        <v>6.8639313606863928E-2</v>
      </c>
    </row>
    <row r="58" spans="1:15" ht="15.75" thickBot="1" x14ac:dyDescent="0.3">
      <c r="H58" s="72"/>
      <c r="I58" s="72"/>
      <c r="J58" s="72"/>
      <c r="K58" s="72"/>
      <c r="N58"/>
      <c r="O58"/>
    </row>
    <row r="59" spans="1:15" ht="26.25" thickBot="1" x14ac:dyDescent="0.3">
      <c r="A59" s="36" t="s">
        <v>33</v>
      </c>
      <c r="H59" s="72"/>
      <c r="I59" s="72"/>
      <c r="J59" s="72"/>
      <c r="K59" s="72"/>
    </row>
    <row r="60" spans="1:15" ht="15.75" thickBot="1" x14ac:dyDescent="0.3">
      <c r="A60" s="4" t="s">
        <v>8</v>
      </c>
      <c r="B60" s="20">
        <v>19645</v>
      </c>
      <c r="C60" s="21">
        <v>2017</v>
      </c>
      <c r="D60" s="21">
        <v>1344</v>
      </c>
      <c r="E60" s="21">
        <v>712</v>
      </c>
      <c r="F60" s="21">
        <v>2176</v>
      </c>
      <c r="H60" s="72"/>
      <c r="I60" s="72"/>
      <c r="J60" s="72"/>
      <c r="K60" s="72"/>
    </row>
    <row r="61" spans="1:15" ht="15.75" thickBot="1" x14ac:dyDescent="0.3">
      <c r="A61" s="23" t="s">
        <v>34</v>
      </c>
      <c r="B61" s="9">
        <v>1005</v>
      </c>
      <c r="C61" s="9">
        <v>109</v>
      </c>
      <c r="D61" s="9">
        <v>115</v>
      </c>
      <c r="E61" s="9">
        <v>41</v>
      </c>
      <c r="F61" s="9">
        <v>109</v>
      </c>
      <c r="G61" s="16"/>
      <c r="H61" s="71">
        <f>B61/R$5</f>
        <v>4.8668280871670702E-2</v>
      </c>
      <c r="I61" s="71">
        <f t="shared" ref="I61" si="40">C61/S$5</f>
        <v>5.1269990592662275E-2</v>
      </c>
      <c r="J61" s="71">
        <f t="shared" ref="J61" si="41">D61/T$5</f>
        <v>7.8821110349554496E-2</v>
      </c>
      <c r="K61" s="71">
        <f t="shared" ref="K61" si="42">E61/U$5</f>
        <v>5.4448871181938911E-2</v>
      </c>
      <c r="L61" s="24">
        <f t="shared" ref="L61" si="43">F61/V$5</f>
        <v>4.7702407002188182E-2</v>
      </c>
      <c r="N61" s="29">
        <f>SUM(B61:F61)</f>
        <v>1379</v>
      </c>
      <c r="O61" s="24">
        <f>N61/SUM($R$5:$V$5)</f>
        <v>5.0562827705056282E-2</v>
      </c>
    </row>
    <row r="62" spans="1:15" ht="15.75" thickBot="1" x14ac:dyDescent="0.3">
      <c r="H62" s="72"/>
      <c r="I62" s="72"/>
      <c r="J62" s="72"/>
      <c r="K62" s="72"/>
      <c r="N62"/>
      <c r="O62"/>
    </row>
    <row r="63" spans="1:15" ht="26.25" thickBot="1" x14ac:dyDescent="0.3">
      <c r="A63" s="36" t="s">
        <v>35</v>
      </c>
      <c r="H63" s="72"/>
      <c r="I63" s="72"/>
      <c r="J63" s="72"/>
      <c r="K63" s="72"/>
    </row>
    <row r="64" spans="1:15" ht="15.75" thickBot="1" x14ac:dyDescent="0.3">
      <c r="A64" s="4" t="s">
        <v>8</v>
      </c>
      <c r="B64" s="20">
        <v>20603</v>
      </c>
      <c r="C64" s="21">
        <v>2124</v>
      </c>
      <c r="D64" s="21">
        <v>1455</v>
      </c>
      <c r="E64" s="21">
        <v>752</v>
      </c>
      <c r="F64" s="21">
        <v>2275</v>
      </c>
      <c r="H64" s="72"/>
      <c r="I64" s="72"/>
      <c r="J64" s="72"/>
      <c r="K64" s="72"/>
    </row>
    <row r="65" spans="1:15" ht="15.75" thickBot="1" x14ac:dyDescent="0.3">
      <c r="A65" s="23" t="s">
        <v>36</v>
      </c>
      <c r="B65" s="9">
        <v>47</v>
      </c>
      <c r="C65" s="9">
        <v>2</v>
      </c>
      <c r="D65" s="9">
        <v>4</v>
      </c>
      <c r="E65" s="9">
        <v>1</v>
      </c>
      <c r="F65" s="9">
        <v>10</v>
      </c>
      <c r="G65" s="16"/>
      <c r="H65" s="71">
        <f>B65/R$5</f>
        <v>2.2760290556900725E-3</v>
      </c>
      <c r="I65" s="71">
        <f t="shared" ref="I65" si="44">C65/S$5</f>
        <v>9.4073377234242712E-4</v>
      </c>
      <c r="J65" s="71">
        <f t="shared" ref="J65" si="45">D65/T$5</f>
        <v>2.7416038382453737E-3</v>
      </c>
      <c r="K65" s="71">
        <f t="shared" ref="K65" si="46">E65/U$5</f>
        <v>1.3280212483399733E-3</v>
      </c>
      <c r="L65" s="24">
        <f t="shared" ref="L65" si="47">F65/V$5</f>
        <v>4.3763676148796497E-3</v>
      </c>
      <c r="N65" s="29">
        <f>SUM(B65:F65)</f>
        <v>64</v>
      </c>
      <c r="O65" s="24">
        <f>N65/SUM($R$5:$V$5)</f>
        <v>2.3466432002346642E-3</v>
      </c>
    </row>
    <row r="66" spans="1:15" ht="15.75" thickBot="1" x14ac:dyDescent="0.3">
      <c r="H66" s="72"/>
      <c r="I66" s="72"/>
      <c r="J66" s="72"/>
      <c r="K66" s="72"/>
      <c r="N66"/>
      <c r="O66"/>
    </row>
    <row r="67" spans="1:15" ht="15.75" thickBot="1" x14ac:dyDescent="0.3">
      <c r="A67" s="36" t="s">
        <v>37</v>
      </c>
      <c r="H67" s="72"/>
      <c r="I67" s="72"/>
      <c r="J67" s="72"/>
      <c r="K67" s="72"/>
    </row>
    <row r="68" spans="1:15" ht="15.75" thickBot="1" x14ac:dyDescent="0.3">
      <c r="A68" s="4" t="s">
        <v>8</v>
      </c>
      <c r="B68" s="20">
        <v>20118</v>
      </c>
      <c r="C68" s="21">
        <v>2081</v>
      </c>
      <c r="D68" s="21">
        <v>1393</v>
      </c>
      <c r="E68" s="21">
        <v>724</v>
      </c>
      <c r="F68" s="21">
        <v>2229</v>
      </c>
      <c r="H68" s="72"/>
      <c r="I68" s="72"/>
      <c r="J68" s="72"/>
      <c r="K68" s="72"/>
    </row>
    <row r="69" spans="1:15" ht="15.75" thickBot="1" x14ac:dyDescent="0.3">
      <c r="A69" s="23" t="s">
        <v>38</v>
      </c>
      <c r="B69" s="9">
        <v>532</v>
      </c>
      <c r="C69" s="9">
        <v>45</v>
      </c>
      <c r="D69" s="9">
        <v>66</v>
      </c>
      <c r="E69" s="9">
        <v>29</v>
      </c>
      <c r="F69" s="9">
        <v>56</v>
      </c>
      <c r="G69" s="16"/>
      <c r="H69" s="71">
        <f>B69/R$5</f>
        <v>2.5762711864406779E-2</v>
      </c>
      <c r="I69" s="71">
        <f t="shared" ref="I69" si="48">C69/S$5</f>
        <v>2.116650987770461E-2</v>
      </c>
      <c r="J69" s="71">
        <f t="shared" ref="J69" si="49">D69/T$5</f>
        <v>4.5236463331048665E-2</v>
      </c>
      <c r="K69" s="71">
        <f t="shared" ref="K69" si="50">E69/U$5</f>
        <v>3.851261620185923E-2</v>
      </c>
      <c r="L69" s="24">
        <f t="shared" ref="L69" si="51">F69/V$5</f>
        <v>2.450765864332604E-2</v>
      </c>
      <c r="N69" s="29">
        <f>SUM(B69:F69)</f>
        <v>728</v>
      </c>
      <c r="O69" s="24">
        <f>N69/SUM($R$5:$V$5)</f>
        <v>2.6693066402669306E-2</v>
      </c>
    </row>
    <row r="70" spans="1:15" ht="15.75" thickBot="1" x14ac:dyDescent="0.3">
      <c r="H70" s="72"/>
      <c r="I70" s="72"/>
      <c r="J70" s="72"/>
      <c r="K70" s="72"/>
      <c r="N70"/>
      <c r="O70"/>
    </row>
    <row r="71" spans="1:15" ht="15.75" thickBot="1" x14ac:dyDescent="0.3">
      <c r="A71" s="36" t="s">
        <v>39</v>
      </c>
      <c r="H71" s="72"/>
      <c r="I71" s="72"/>
      <c r="J71" s="72"/>
      <c r="K71" s="72"/>
    </row>
    <row r="72" spans="1:15" ht="15.75" thickBot="1" x14ac:dyDescent="0.3">
      <c r="A72" s="4" t="s">
        <v>8</v>
      </c>
      <c r="B72" s="20">
        <v>19389</v>
      </c>
      <c r="C72" s="21">
        <v>1986</v>
      </c>
      <c r="D72" s="21">
        <v>1359</v>
      </c>
      <c r="E72" s="21">
        <v>711</v>
      </c>
      <c r="F72" s="21">
        <v>2134</v>
      </c>
      <c r="H72" s="72"/>
      <c r="I72" s="72"/>
      <c r="J72" s="72"/>
      <c r="K72" s="72"/>
    </row>
    <row r="73" spans="1:15" ht="15.75" thickBot="1" x14ac:dyDescent="0.3">
      <c r="A73" s="23" t="s">
        <v>40</v>
      </c>
      <c r="B73" s="9">
        <v>1261</v>
      </c>
      <c r="C73" s="9">
        <v>140</v>
      </c>
      <c r="D73" s="9">
        <v>100</v>
      </c>
      <c r="E73" s="9">
        <v>42</v>
      </c>
      <c r="F73" s="9">
        <v>151</v>
      </c>
      <c r="G73" s="16"/>
      <c r="H73" s="71">
        <f>B73/R$5</f>
        <v>6.1065375302663441E-2</v>
      </c>
      <c r="I73" s="71">
        <f t="shared" ref="I73" si="52">C73/S$5</f>
        <v>6.5851364063969894E-2</v>
      </c>
      <c r="J73" s="71">
        <f t="shared" ref="J73" si="53">D73/T$5</f>
        <v>6.8540095956134334E-2</v>
      </c>
      <c r="K73" s="71">
        <f t="shared" ref="K73" si="54">E73/U$5</f>
        <v>5.5776892430278883E-2</v>
      </c>
      <c r="L73" s="24">
        <f t="shared" ref="L73" si="55">F73/V$5</f>
        <v>6.6083150984682718E-2</v>
      </c>
      <c r="N73" s="29">
        <f>SUM(B73:F73)</f>
        <v>1694</v>
      </c>
      <c r="O73" s="24">
        <f>N73/SUM($R$5:$V$5)</f>
        <v>6.2112712206211271E-2</v>
      </c>
    </row>
    <row r="74" spans="1:15" ht="15.75" thickBot="1" x14ac:dyDescent="0.3">
      <c r="H74" s="72"/>
      <c r="I74" s="72"/>
      <c r="J74" s="72"/>
      <c r="K74" s="72"/>
      <c r="N74"/>
      <c r="O74"/>
    </row>
    <row r="75" spans="1:15" ht="15.75" thickBot="1" x14ac:dyDescent="0.3">
      <c r="A75" s="36" t="s">
        <v>41</v>
      </c>
      <c r="H75" s="72"/>
      <c r="I75" s="72"/>
      <c r="J75" s="72"/>
      <c r="K75" s="72"/>
    </row>
    <row r="76" spans="1:15" ht="15.75" thickBot="1" x14ac:dyDescent="0.3">
      <c r="A76" s="4" t="s">
        <v>8</v>
      </c>
      <c r="B76" s="20">
        <v>17264</v>
      </c>
      <c r="C76" s="21">
        <v>1756</v>
      </c>
      <c r="D76" s="21">
        <v>1239</v>
      </c>
      <c r="E76" s="21">
        <v>631</v>
      </c>
      <c r="F76" s="21">
        <v>1934</v>
      </c>
      <c r="H76" s="72"/>
      <c r="I76" s="72"/>
      <c r="J76" s="72"/>
      <c r="K76" s="72"/>
    </row>
    <row r="77" spans="1:15" ht="15.75" thickBot="1" x14ac:dyDescent="0.3">
      <c r="A77" s="23" t="s">
        <v>42</v>
      </c>
      <c r="B77" s="9">
        <v>3386</v>
      </c>
      <c r="C77" s="9">
        <v>370</v>
      </c>
      <c r="D77" s="9">
        <v>220</v>
      </c>
      <c r="E77" s="9">
        <v>122</v>
      </c>
      <c r="F77" s="9">
        <v>351</v>
      </c>
      <c r="G77" s="16"/>
      <c r="H77" s="71">
        <f>B77/R$5</f>
        <v>0.16397094430992737</v>
      </c>
      <c r="I77" s="71">
        <f t="shared" ref="I77" si="56">C77/S$5</f>
        <v>0.17403574788334902</v>
      </c>
      <c r="J77" s="71">
        <f t="shared" ref="J77" si="57">D77/T$5</f>
        <v>0.15078821110349555</v>
      </c>
      <c r="K77" s="71">
        <f t="shared" ref="K77" si="58">E77/U$5</f>
        <v>0.16201859229747675</v>
      </c>
      <c r="L77" s="24">
        <f t="shared" ref="L77" si="59">F77/V$5</f>
        <v>0.15361050328227571</v>
      </c>
      <c r="N77" s="29">
        <f>SUM(B77:F77)</f>
        <v>4449</v>
      </c>
      <c r="O77" s="24">
        <f>N77/SUM($R$5:$V$5)</f>
        <v>0.16312836871631284</v>
      </c>
    </row>
    <row r="78" spans="1:15" ht="15.75" thickBot="1" x14ac:dyDescent="0.3">
      <c r="H78" s="72"/>
      <c r="I78" s="72"/>
      <c r="J78" s="72"/>
      <c r="K78" s="72"/>
      <c r="N78"/>
      <c r="O78"/>
    </row>
    <row r="79" spans="1:15" ht="26.25" thickBot="1" x14ac:dyDescent="0.3">
      <c r="A79" s="36" t="s">
        <v>43</v>
      </c>
      <c r="H79" s="72"/>
      <c r="I79" s="72"/>
      <c r="J79" s="72"/>
      <c r="K79" s="72"/>
    </row>
    <row r="80" spans="1:15" ht="15.75" thickBot="1" x14ac:dyDescent="0.3">
      <c r="A80" s="4" t="s">
        <v>8</v>
      </c>
      <c r="B80" s="20">
        <v>20159</v>
      </c>
      <c r="C80" s="21">
        <v>2063</v>
      </c>
      <c r="D80" s="21">
        <v>1429</v>
      </c>
      <c r="E80" s="21">
        <v>735</v>
      </c>
      <c r="F80" s="21">
        <v>2219</v>
      </c>
      <c r="H80" s="72"/>
      <c r="I80" s="72"/>
      <c r="J80" s="72"/>
      <c r="K80" s="72"/>
    </row>
    <row r="81" spans="1:15" ht="15.75" thickBot="1" x14ac:dyDescent="0.3">
      <c r="A81" s="23" t="s">
        <v>44</v>
      </c>
      <c r="B81" s="9">
        <v>491</v>
      </c>
      <c r="C81" s="9">
        <v>63</v>
      </c>
      <c r="D81" s="9">
        <v>30</v>
      </c>
      <c r="E81" s="9">
        <v>18</v>
      </c>
      <c r="F81" s="9">
        <v>66</v>
      </c>
      <c r="G81" s="16"/>
      <c r="H81" s="71">
        <f>B81/R$5</f>
        <v>2.37772397094431E-2</v>
      </c>
      <c r="I81" s="71">
        <f t="shared" ref="I81" si="60">C81/S$5</f>
        <v>2.9633113828786452E-2</v>
      </c>
      <c r="J81" s="71">
        <f t="shared" ref="J81" si="61">D81/T$5</f>
        <v>2.0562028786840301E-2</v>
      </c>
      <c r="K81" s="71">
        <f t="shared" ref="K81" si="62">E81/U$5</f>
        <v>2.3904382470119521E-2</v>
      </c>
      <c r="L81" s="24">
        <f t="shared" ref="L81" si="63">F81/V$5</f>
        <v>2.888402625820569E-2</v>
      </c>
      <c r="N81" s="29">
        <f>SUM(B81:F81)</f>
        <v>668</v>
      </c>
      <c r="O81" s="24">
        <f>N81/SUM($R$5:$V$5)</f>
        <v>2.449308840244931E-2</v>
      </c>
    </row>
    <row r="82" spans="1:15" ht="15.75" thickBot="1" x14ac:dyDescent="0.3">
      <c r="H82" s="72"/>
      <c r="I82" s="72"/>
      <c r="J82" s="72"/>
      <c r="K82" s="72"/>
      <c r="N82"/>
      <c r="O82"/>
    </row>
    <row r="83" spans="1:15" ht="15.75" thickBot="1" x14ac:dyDescent="0.3">
      <c r="A83" s="36" t="s">
        <v>45</v>
      </c>
      <c r="H83" s="72"/>
      <c r="I83" s="72"/>
      <c r="J83" s="72"/>
      <c r="K83" s="72"/>
    </row>
    <row r="84" spans="1:15" ht="15.75" thickBot="1" x14ac:dyDescent="0.3">
      <c r="A84" s="4" t="s">
        <v>8</v>
      </c>
      <c r="B84" s="20">
        <v>19916</v>
      </c>
      <c r="C84" s="21">
        <v>2048</v>
      </c>
      <c r="D84" s="21">
        <v>1396</v>
      </c>
      <c r="E84" s="21">
        <v>731</v>
      </c>
      <c r="F84" s="21">
        <v>2188</v>
      </c>
      <c r="H84" s="72"/>
      <c r="I84" s="72"/>
      <c r="J84" s="72"/>
      <c r="K84" s="72"/>
    </row>
    <row r="85" spans="1:15" ht="15.75" thickBot="1" x14ac:dyDescent="0.3">
      <c r="A85" s="23" t="s">
        <v>46</v>
      </c>
      <c r="B85" s="9">
        <v>734</v>
      </c>
      <c r="C85" s="9">
        <v>78</v>
      </c>
      <c r="D85" s="9">
        <v>63</v>
      </c>
      <c r="E85" s="9">
        <v>22</v>
      </c>
      <c r="F85" s="9">
        <v>97</v>
      </c>
      <c r="G85" s="16"/>
      <c r="H85" s="71">
        <f>B85/R$5</f>
        <v>3.5544794188861986E-2</v>
      </c>
      <c r="I85" s="71">
        <f t="shared" ref="I85" si="64">C85/S$5</f>
        <v>3.6688617121354655E-2</v>
      </c>
      <c r="J85" s="71">
        <f t="shared" ref="J85" si="65">D85/T$5</f>
        <v>4.318026045236463E-2</v>
      </c>
      <c r="K85" s="71">
        <f t="shared" ref="K85" si="66">E85/U$5</f>
        <v>2.9216467463479414E-2</v>
      </c>
      <c r="L85" s="24">
        <f t="shared" ref="L85" si="67">F85/V$5</f>
        <v>4.2450765864332607E-2</v>
      </c>
      <c r="N85" s="29">
        <f>SUM(B85:F85)</f>
        <v>994</v>
      </c>
      <c r="O85" s="24">
        <f>N85/SUM($R$5:$V$5)</f>
        <v>3.6446302203644629E-2</v>
      </c>
    </row>
    <row r="86" spans="1:15" ht="15.75" thickBot="1" x14ac:dyDescent="0.3">
      <c r="H86" s="72"/>
      <c r="I86" s="72"/>
      <c r="J86" s="72"/>
      <c r="K86" s="72"/>
      <c r="N86"/>
      <c r="O86"/>
    </row>
    <row r="87" spans="1:15" ht="15.75" thickBot="1" x14ac:dyDescent="0.3">
      <c r="A87" s="36" t="s">
        <v>47</v>
      </c>
      <c r="B87" s="20"/>
      <c r="C87" s="21"/>
      <c r="D87" s="21"/>
      <c r="E87" s="21"/>
      <c r="F87" s="21"/>
      <c r="H87" s="72"/>
      <c r="I87" s="72"/>
      <c r="J87" s="72"/>
      <c r="K87" s="72"/>
    </row>
    <row r="88" spans="1:15" ht="15.75" thickBot="1" x14ac:dyDescent="0.3">
      <c r="A88" s="25" t="s">
        <v>114</v>
      </c>
      <c r="B88" s="13">
        <v>10034</v>
      </c>
      <c r="C88" s="14">
        <v>1028</v>
      </c>
      <c r="D88" s="14">
        <v>511</v>
      </c>
      <c r="E88" s="14">
        <v>297</v>
      </c>
      <c r="F88" s="14">
        <v>1027</v>
      </c>
      <c r="G88" s="15"/>
      <c r="H88" s="70">
        <f>B88/R$5</f>
        <v>0.48590799031477</v>
      </c>
      <c r="I88" s="70">
        <f t="shared" ref="I88" si="68">C88/S$5</f>
        <v>0.48353715898400751</v>
      </c>
      <c r="J88" s="70">
        <f t="shared" ref="J88" si="69">D88/T$5</f>
        <v>0.35023989033584646</v>
      </c>
      <c r="K88" s="70">
        <f t="shared" ref="K88" si="70">E88/U$5</f>
        <v>0.39442231075697209</v>
      </c>
      <c r="L88" s="26">
        <f t="shared" ref="L88" si="71">F88/V$5</f>
        <v>0.44945295404814006</v>
      </c>
      <c r="N88" s="30">
        <f>SUM(B88:F88)</f>
        <v>12897</v>
      </c>
      <c r="O88" s="26">
        <f>N88/SUM($R$5:$V$5)</f>
        <v>0.47288527114728851</v>
      </c>
    </row>
    <row r="89" spans="1:15" ht="15.75" thickBot="1" x14ac:dyDescent="0.3">
      <c r="A89" s="4" t="s">
        <v>115</v>
      </c>
      <c r="B89" s="22">
        <v>10616</v>
      </c>
      <c r="C89" s="22">
        <v>1098</v>
      </c>
      <c r="D89" s="22">
        <v>948</v>
      </c>
      <c r="E89" s="22">
        <v>456</v>
      </c>
      <c r="F89" s="22">
        <v>1258</v>
      </c>
      <c r="H89" s="72"/>
      <c r="I89" s="72"/>
      <c r="J89" s="72"/>
      <c r="K89" s="72"/>
    </row>
    <row r="90" spans="1:15" ht="15.75" thickBot="1" x14ac:dyDescent="0.3">
      <c r="H90" s="72"/>
      <c r="I90" s="72"/>
      <c r="J90" s="72"/>
      <c r="K90" s="72"/>
      <c r="N90"/>
      <c r="O90"/>
    </row>
    <row r="91" spans="1:15" ht="15.75" thickBot="1" x14ac:dyDescent="0.3">
      <c r="A91" s="36" t="s">
        <v>217</v>
      </c>
      <c r="H91" s="72"/>
      <c r="I91" s="72"/>
      <c r="J91" s="72"/>
      <c r="K91" s="72"/>
    </row>
    <row r="92" spans="1:15" ht="15.75" thickBot="1" x14ac:dyDescent="0.3">
      <c r="A92" s="25" t="s">
        <v>48</v>
      </c>
      <c r="B92" s="13">
        <v>10643</v>
      </c>
      <c r="C92" s="14">
        <v>1101</v>
      </c>
      <c r="D92" s="14">
        <v>949</v>
      </c>
      <c r="E92" s="14">
        <v>456</v>
      </c>
      <c r="F92" s="14">
        <v>1266</v>
      </c>
      <c r="G92" s="15"/>
      <c r="H92" s="70">
        <f>B92/SUM(B$92:B$95)</f>
        <v>0.52369236825271859</v>
      </c>
      <c r="I92" s="70">
        <f t="shared" ref="I92:L95" si="72">C92/SUM(C$92:C$95)</f>
        <v>0.52856457033125304</v>
      </c>
      <c r="J92" s="70">
        <f t="shared" si="72"/>
        <v>0.65948575399583043</v>
      </c>
      <c r="K92" s="70">
        <f t="shared" si="72"/>
        <v>0.62637362637362637</v>
      </c>
      <c r="L92" s="26">
        <f t="shared" si="72"/>
        <v>0.56117021276595747</v>
      </c>
      <c r="N92" s="30">
        <f>SUM(B92:F92)</f>
        <v>14415</v>
      </c>
      <c r="O92" s="26">
        <f>N92/SUM($B$92:$F$95)</f>
        <v>0.53729173655372919</v>
      </c>
    </row>
    <row r="93" spans="1:15" ht="15.75" thickBot="1" x14ac:dyDescent="0.3">
      <c r="A93" s="25" t="s">
        <v>49</v>
      </c>
      <c r="B93" s="12">
        <v>5716</v>
      </c>
      <c r="C93" s="12">
        <v>630</v>
      </c>
      <c r="D93" s="12">
        <v>353</v>
      </c>
      <c r="E93" s="12">
        <v>175</v>
      </c>
      <c r="F93" s="12">
        <v>575</v>
      </c>
      <c r="G93" s="15"/>
      <c r="H93" s="70">
        <f t="shared" ref="H93:H95" si="73">B93/SUM(B$92:B$95)</f>
        <v>0.28125768833341536</v>
      </c>
      <c r="I93" s="70">
        <f t="shared" si="72"/>
        <v>0.30244839174267885</v>
      </c>
      <c r="J93" s="70">
        <f t="shared" si="72"/>
        <v>0.2453092425295344</v>
      </c>
      <c r="K93" s="70">
        <f t="shared" si="72"/>
        <v>0.24038461538461539</v>
      </c>
      <c r="L93" s="26">
        <f t="shared" si="72"/>
        <v>0.25487588652482268</v>
      </c>
      <c r="N93" s="30">
        <f>SUM(B93:F93)</f>
        <v>7449</v>
      </c>
      <c r="O93" s="26">
        <f>N93/SUM($B$92:$F$95)</f>
        <v>0.27764732192776476</v>
      </c>
    </row>
    <row r="94" spans="1:15" ht="15.75" thickBot="1" x14ac:dyDescent="0.3">
      <c r="A94" s="25" t="s">
        <v>50</v>
      </c>
      <c r="B94" s="12">
        <v>2864</v>
      </c>
      <c r="C94" s="12">
        <v>263</v>
      </c>
      <c r="D94" s="12">
        <v>111</v>
      </c>
      <c r="E94" s="12">
        <v>69</v>
      </c>
      <c r="F94" s="12">
        <v>294</v>
      </c>
      <c r="G94" s="15"/>
      <c r="H94" s="70">
        <f t="shared" si="73"/>
        <v>0.1409240761698568</v>
      </c>
      <c r="I94" s="70">
        <f t="shared" si="72"/>
        <v>0.12626020163226115</v>
      </c>
      <c r="J94" s="70">
        <f t="shared" si="72"/>
        <v>7.7136900625434324E-2</v>
      </c>
      <c r="K94" s="70">
        <f t="shared" si="72"/>
        <v>9.4780219780219777E-2</v>
      </c>
      <c r="L94" s="26">
        <f t="shared" si="72"/>
        <v>0.13031914893617022</v>
      </c>
      <c r="N94" s="30">
        <f>SUM(B94:F94)</f>
        <v>3601</v>
      </c>
      <c r="O94" s="26">
        <f>N94/SUM($B$92:$F$95)</f>
        <v>0.13422043311342205</v>
      </c>
    </row>
    <row r="95" spans="1:15" ht="15.75" thickBot="1" x14ac:dyDescent="0.3">
      <c r="A95" s="25" t="s">
        <v>51</v>
      </c>
      <c r="B95" s="12">
        <v>1100</v>
      </c>
      <c r="C95" s="12">
        <v>89</v>
      </c>
      <c r="D95" s="12">
        <v>26</v>
      </c>
      <c r="E95" s="12">
        <v>28</v>
      </c>
      <c r="F95" s="12">
        <v>121</v>
      </c>
      <c r="G95" s="15"/>
      <c r="H95" s="70">
        <f t="shared" si="73"/>
        <v>5.4125867244009251E-2</v>
      </c>
      <c r="I95" s="70">
        <f t="shared" si="72"/>
        <v>4.2726836293807011E-2</v>
      </c>
      <c r="J95" s="70">
        <f t="shared" si="72"/>
        <v>1.8068102849200834E-2</v>
      </c>
      <c r="K95" s="70">
        <f t="shared" si="72"/>
        <v>3.8461538461538464E-2</v>
      </c>
      <c r="L95" s="26">
        <f t="shared" si="72"/>
        <v>5.3634751773049646E-2</v>
      </c>
      <c r="N95" s="30">
        <f>SUM(B95:F95)</f>
        <v>1364</v>
      </c>
      <c r="O95" s="26">
        <f>N95/SUM($B$92:$F$95)</f>
        <v>5.0840508405084049E-2</v>
      </c>
    </row>
    <row r="96" spans="1:15" ht="15.75" thickBot="1" x14ac:dyDescent="0.3">
      <c r="A96" s="4" t="s">
        <v>52</v>
      </c>
      <c r="B96" s="22">
        <v>327</v>
      </c>
      <c r="C96" s="22">
        <v>43</v>
      </c>
      <c r="D96" s="22">
        <v>20</v>
      </c>
      <c r="E96" s="22">
        <v>25</v>
      </c>
      <c r="F96" s="22">
        <v>29</v>
      </c>
      <c r="H96" s="72"/>
      <c r="I96" s="72"/>
      <c r="J96" s="72"/>
      <c r="K96" s="72"/>
    </row>
    <row r="97" spans="1:15" ht="15.75" thickBot="1" x14ac:dyDescent="0.3">
      <c r="H97" s="72"/>
      <c r="I97" s="72"/>
      <c r="J97" s="72"/>
      <c r="K97" s="72"/>
      <c r="N97"/>
      <c r="O97"/>
    </row>
    <row r="98" spans="1:15" ht="15.75" thickBot="1" x14ac:dyDescent="0.3">
      <c r="A98" s="36" t="s">
        <v>53</v>
      </c>
      <c r="H98" s="72"/>
      <c r="I98" s="72"/>
      <c r="J98" s="72"/>
      <c r="K98" s="72"/>
    </row>
    <row r="99" spans="1:15" ht="15.75" thickBot="1" x14ac:dyDescent="0.3">
      <c r="A99" s="4" t="s">
        <v>8</v>
      </c>
      <c r="B99" s="20">
        <v>20120</v>
      </c>
      <c r="C99" s="21">
        <v>2066</v>
      </c>
      <c r="D99" s="21">
        <v>1421</v>
      </c>
      <c r="E99" s="21">
        <v>732</v>
      </c>
      <c r="F99" s="21">
        <v>2236</v>
      </c>
      <c r="H99" s="72"/>
      <c r="I99" s="72"/>
      <c r="J99" s="72"/>
      <c r="K99" s="72"/>
    </row>
    <row r="100" spans="1:15" ht="15.75" thickBot="1" x14ac:dyDescent="0.3">
      <c r="A100" s="25" t="s">
        <v>54</v>
      </c>
      <c r="B100" s="12">
        <v>530</v>
      </c>
      <c r="C100" s="12">
        <v>60</v>
      </c>
      <c r="D100" s="12">
        <v>38</v>
      </c>
      <c r="E100" s="12">
        <v>21</v>
      </c>
      <c r="F100" s="12">
        <v>49</v>
      </c>
      <c r="G100" s="15"/>
      <c r="H100" s="70">
        <f>B100/R$5</f>
        <v>2.5665859564164648E-2</v>
      </c>
      <c r="I100" s="70">
        <f t="shared" ref="I100" si="74">C100/S$5</f>
        <v>2.8222013170272814E-2</v>
      </c>
      <c r="J100" s="70">
        <f t="shared" ref="J100" si="75">D100/T$5</f>
        <v>2.604523646333105E-2</v>
      </c>
      <c r="K100" s="70">
        <f t="shared" ref="K100" si="76">E100/U$5</f>
        <v>2.7888446215139442E-2</v>
      </c>
      <c r="L100" s="26">
        <f t="shared" ref="L100" si="77">F100/V$5</f>
        <v>2.1444201312910284E-2</v>
      </c>
      <c r="N100" s="30">
        <f>SUM(B100:F100)</f>
        <v>698</v>
      </c>
      <c r="O100" s="26">
        <f>N100/SUM($R$5:$V$5)</f>
        <v>2.5593077402559308E-2</v>
      </c>
    </row>
    <row r="101" spans="1:15" ht="15.75" thickBot="1" x14ac:dyDescent="0.3">
      <c r="H101" s="72"/>
      <c r="I101" s="72"/>
      <c r="J101" s="72"/>
      <c r="K101" s="72"/>
      <c r="N101"/>
      <c r="O101"/>
    </row>
    <row r="102" spans="1:15" ht="15.75" thickBot="1" x14ac:dyDescent="0.3">
      <c r="A102" s="36" t="s">
        <v>55</v>
      </c>
      <c r="H102" s="72"/>
      <c r="I102" s="72"/>
      <c r="J102" s="72"/>
      <c r="K102" s="72"/>
    </row>
    <row r="103" spans="1:15" ht="15.75" thickBot="1" x14ac:dyDescent="0.3">
      <c r="A103" s="4" t="s">
        <v>8</v>
      </c>
      <c r="B103" s="20">
        <v>12075</v>
      </c>
      <c r="C103" s="21">
        <v>1306</v>
      </c>
      <c r="D103" s="21">
        <v>885</v>
      </c>
      <c r="E103" s="21">
        <v>482</v>
      </c>
      <c r="F103" s="21">
        <v>1382</v>
      </c>
      <c r="H103" s="72"/>
      <c r="I103" s="72"/>
      <c r="J103" s="72"/>
      <c r="K103" s="72"/>
    </row>
    <row r="104" spans="1:15" ht="15.75" thickBot="1" x14ac:dyDescent="0.3">
      <c r="A104" s="25" t="s">
        <v>56</v>
      </c>
      <c r="B104" s="12">
        <v>8575</v>
      </c>
      <c r="C104" s="12">
        <v>820</v>
      </c>
      <c r="D104" s="12">
        <v>574</v>
      </c>
      <c r="E104" s="12">
        <v>271</v>
      </c>
      <c r="F104" s="12">
        <v>903</v>
      </c>
      <c r="G104" s="15"/>
      <c r="H104" s="70">
        <f>B104/R$5</f>
        <v>0.4152542372881356</v>
      </c>
      <c r="I104" s="70">
        <f t="shared" ref="I104" si="78">C104/S$5</f>
        <v>0.38570084666039511</v>
      </c>
      <c r="J104" s="70">
        <f t="shared" ref="J104" si="79">D104/T$5</f>
        <v>0.39342015078821108</v>
      </c>
      <c r="K104" s="70">
        <f t="shared" ref="K104" si="80">E104/U$5</f>
        <v>0.35989375830013282</v>
      </c>
      <c r="L104" s="26">
        <f t="shared" ref="L104" si="81">F104/V$5</f>
        <v>0.39518599562363238</v>
      </c>
      <c r="N104" s="30">
        <f>SUM(B104:F104)</f>
        <v>11143</v>
      </c>
      <c r="O104" s="26">
        <f>N104/SUM($R$5:$V$5)</f>
        <v>0.40857258094085724</v>
      </c>
    </row>
    <row r="105" spans="1:15" ht="15.75" thickBot="1" x14ac:dyDescent="0.3">
      <c r="H105" s="72"/>
      <c r="I105" s="72"/>
      <c r="J105" s="72"/>
      <c r="K105" s="72"/>
      <c r="N105"/>
      <c r="O105"/>
    </row>
    <row r="106" spans="1:15" ht="15.75" thickBot="1" x14ac:dyDescent="0.3">
      <c r="A106" s="36" t="s">
        <v>57</v>
      </c>
      <c r="H106" s="72"/>
      <c r="I106" s="72"/>
      <c r="J106" s="72"/>
      <c r="K106" s="72"/>
    </row>
    <row r="107" spans="1:15" ht="15.75" thickBot="1" x14ac:dyDescent="0.3">
      <c r="A107" s="4" t="s">
        <v>8</v>
      </c>
      <c r="B107" s="20">
        <v>15624</v>
      </c>
      <c r="C107" s="21">
        <v>1651</v>
      </c>
      <c r="D107" s="21">
        <v>1152</v>
      </c>
      <c r="E107" s="21">
        <v>591</v>
      </c>
      <c r="F107" s="21">
        <v>1768</v>
      </c>
      <c r="H107" s="72"/>
      <c r="I107" s="72"/>
      <c r="J107" s="72"/>
      <c r="K107" s="72"/>
    </row>
    <row r="108" spans="1:15" ht="15.75" thickBot="1" x14ac:dyDescent="0.3">
      <c r="A108" s="25" t="s">
        <v>58</v>
      </c>
      <c r="B108" s="12">
        <v>5026</v>
      </c>
      <c r="C108" s="12">
        <v>475</v>
      </c>
      <c r="D108" s="12">
        <v>307</v>
      </c>
      <c r="E108" s="12">
        <v>162</v>
      </c>
      <c r="F108" s="12">
        <v>517</v>
      </c>
      <c r="G108" s="15"/>
      <c r="H108" s="70">
        <f>B108/R$5</f>
        <v>0.24338983050847457</v>
      </c>
      <c r="I108" s="70">
        <f t="shared" ref="I108" si="82">C108/S$5</f>
        <v>0.22342427093132644</v>
      </c>
      <c r="J108" s="70">
        <f t="shared" ref="J108" si="83">D108/T$5</f>
        <v>0.21041809458533242</v>
      </c>
      <c r="K108" s="70">
        <f t="shared" ref="K108" si="84">E108/U$5</f>
        <v>0.2151394422310757</v>
      </c>
      <c r="L108" s="26">
        <f t="shared" ref="L108" si="85">F108/V$5</f>
        <v>0.2262582056892779</v>
      </c>
      <c r="N108" s="30">
        <f>SUM(B108:F108)</f>
        <v>6487</v>
      </c>
      <c r="O108" s="26">
        <f>N108/SUM($R$5:$V$5)</f>
        <v>0.23785428812378542</v>
      </c>
    </row>
    <row r="109" spans="1:15" ht="15.75" thickBot="1" x14ac:dyDescent="0.3">
      <c r="H109" s="72"/>
      <c r="I109" s="72"/>
      <c r="J109" s="72"/>
      <c r="K109" s="72"/>
      <c r="N109"/>
      <c r="O109"/>
    </row>
    <row r="110" spans="1:15" ht="15.75" thickBot="1" x14ac:dyDescent="0.3">
      <c r="A110" s="36" t="s">
        <v>59</v>
      </c>
      <c r="H110" s="72"/>
      <c r="I110" s="72"/>
      <c r="J110" s="72"/>
      <c r="K110" s="72"/>
    </row>
    <row r="111" spans="1:15" ht="15.75" thickBot="1" x14ac:dyDescent="0.3">
      <c r="A111" s="4" t="s">
        <v>8</v>
      </c>
      <c r="B111" s="20">
        <v>15930</v>
      </c>
      <c r="C111" s="21">
        <v>1701</v>
      </c>
      <c r="D111" s="21">
        <v>1157</v>
      </c>
      <c r="E111" s="21">
        <v>597</v>
      </c>
      <c r="F111" s="21">
        <v>1830</v>
      </c>
      <c r="H111" s="72"/>
      <c r="I111" s="72"/>
      <c r="J111" s="72"/>
      <c r="K111" s="72"/>
    </row>
    <row r="112" spans="1:15" ht="15.75" thickBot="1" x14ac:dyDescent="0.3">
      <c r="A112" s="25" t="s">
        <v>60</v>
      </c>
      <c r="B112" s="12">
        <v>4720</v>
      </c>
      <c r="C112" s="12">
        <v>425</v>
      </c>
      <c r="D112" s="12">
        <v>302</v>
      </c>
      <c r="E112" s="12">
        <v>156</v>
      </c>
      <c r="F112" s="12">
        <v>455</v>
      </c>
      <c r="G112" s="15"/>
      <c r="H112" s="70">
        <f>B112/R$5</f>
        <v>0.22857142857142856</v>
      </c>
      <c r="I112" s="70">
        <f t="shared" ref="I112" si="86">C112/S$5</f>
        <v>0.19990592662276577</v>
      </c>
      <c r="J112" s="70">
        <f t="shared" ref="J112" si="87">D112/T$5</f>
        <v>0.2069910897875257</v>
      </c>
      <c r="K112" s="70">
        <f t="shared" ref="K112" si="88">E112/U$5</f>
        <v>0.20717131474103587</v>
      </c>
      <c r="L112" s="26">
        <f t="shared" ref="L112" si="89">F112/V$5</f>
        <v>0.19912472647702406</v>
      </c>
      <c r="N112" s="30">
        <f>SUM(B112:F112)</f>
        <v>6058</v>
      </c>
      <c r="O112" s="26">
        <f>N112/SUM($R$5:$V$5)</f>
        <v>0.22212444542221244</v>
      </c>
    </row>
    <row r="113" spans="1:15" ht="15.75" thickBot="1" x14ac:dyDescent="0.3">
      <c r="H113" s="72"/>
      <c r="I113" s="72"/>
      <c r="J113" s="72"/>
      <c r="K113" s="72"/>
      <c r="N113"/>
      <c r="O113"/>
    </row>
    <row r="114" spans="1:15" ht="26.25" thickBot="1" x14ac:dyDescent="0.3">
      <c r="A114" s="36" t="s">
        <v>61</v>
      </c>
      <c r="H114" s="72"/>
      <c r="I114" s="72"/>
      <c r="J114" s="72"/>
      <c r="K114" s="72"/>
    </row>
    <row r="115" spans="1:15" ht="15.75" thickBot="1" x14ac:dyDescent="0.3">
      <c r="A115" s="4" t="s">
        <v>8</v>
      </c>
      <c r="B115" s="20">
        <v>19606</v>
      </c>
      <c r="C115" s="21">
        <v>1984</v>
      </c>
      <c r="D115" s="21">
        <v>1401</v>
      </c>
      <c r="E115" s="21">
        <v>712</v>
      </c>
      <c r="F115" s="21">
        <v>2129</v>
      </c>
      <c r="H115" s="72"/>
      <c r="I115" s="72"/>
      <c r="J115" s="72"/>
      <c r="K115" s="72"/>
    </row>
    <row r="116" spans="1:15" ht="15.75" thickBot="1" x14ac:dyDescent="0.3">
      <c r="A116" s="25" t="s">
        <v>62</v>
      </c>
      <c r="B116" s="12">
        <v>1044</v>
      </c>
      <c r="C116" s="12">
        <v>142</v>
      </c>
      <c r="D116" s="12">
        <v>58</v>
      </c>
      <c r="E116" s="12">
        <v>41</v>
      </c>
      <c r="F116" s="12">
        <v>156</v>
      </c>
      <c r="G116" s="15"/>
      <c r="H116" s="70">
        <f>B116/R$5</f>
        <v>5.0556900726392254E-2</v>
      </c>
      <c r="I116" s="70">
        <f t="shared" ref="I116" si="90">C116/S$5</f>
        <v>6.679209783631232E-2</v>
      </c>
      <c r="J116" s="70">
        <f t="shared" ref="J116" si="91">D116/T$5</f>
        <v>3.9753255654557916E-2</v>
      </c>
      <c r="K116" s="70">
        <f t="shared" ref="K116" si="92">E116/U$5</f>
        <v>5.4448871181938911E-2</v>
      </c>
      <c r="L116" s="26">
        <f t="shared" ref="L116" si="93">F116/V$5</f>
        <v>6.8271334792122537E-2</v>
      </c>
      <c r="N116" s="30">
        <f>SUM(B116:F116)</f>
        <v>1441</v>
      </c>
      <c r="O116" s="26">
        <f>N116/SUM($R$5:$V$5)</f>
        <v>5.2836138305283616E-2</v>
      </c>
    </row>
    <row r="117" spans="1:15" ht="15.75" thickBot="1" x14ac:dyDescent="0.3">
      <c r="H117" s="72"/>
      <c r="I117" s="72"/>
      <c r="J117" s="72"/>
      <c r="K117" s="72"/>
      <c r="N117"/>
      <c r="O117"/>
    </row>
    <row r="118" spans="1:15" ht="15.75" thickBot="1" x14ac:dyDescent="0.3">
      <c r="A118" s="36" t="s">
        <v>63</v>
      </c>
      <c r="H118" s="72"/>
      <c r="I118" s="72"/>
      <c r="J118" s="72"/>
      <c r="K118" s="72"/>
    </row>
    <row r="119" spans="1:15" ht="15.75" thickBot="1" x14ac:dyDescent="0.3">
      <c r="A119" s="4" t="s">
        <v>8</v>
      </c>
      <c r="B119" s="20">
        <v>16185</v>
      </c>
      <c r="C119" s="21">
        <v>1601</v>
      </c>
      <c r="D119" s="21">
        <v>1121</v>
      </c>
      <c r="E119" s="21">
        <v>593</v>
      </c>
      <c r="F119" s="21">
        <v>1812</v>
      </c>
      <c r="H119" s="72"/>
      <c r="I119" s="72"/>
      <c r="J119" s="72"/>
      <c r="K119" s="72"/>
    </row>
    <row r="120" spans="1:15" ht="15.75" thickBot="1" x14ac:dyDescent="0.3">
      <c r="A120" s="25" t="s">
        <v>64</v>
      </c>
      <c r="B120" s="12">
        <v>4465</v>
      </c>
      <c r="C120" s="12">
        <v>525</v>
      </c>
      <c r="D120" s="12">
        <v>338</v>
      </c>
      <c r="E120" s="12">
        <v>160</v>
      </c>
      <c r="F120" s="12">
        <v>473</v>
      </c>
      <c r="G120" s="15"/>
      <c r="H120" s="70">
        <f>B120/R$5</f>
        <v>0.2162227602905569</v>
      </c>
      <c r="I120" s="70">
        <f t="shared" ref="I120" si="94">C120/S$5</f>
        <v>0.24694261523988711</v>
      </c>
      <c r="J120" s="70">
        <f t="shared" ref="J120" si="95">D120/T$5</f>
        <v>0.23166552433173407</v>
      </c>
      <c r="K120" s="70">
        <f t="shared" ref="K120" si="96">E120/U$5</f>
        <v>0.21248339973439576</v>
      </c>
      <c r="L120" s="26">
        <f t="shared" ref="L120" si="97">F120/V$5</f>
        <v>0.20700218818380745</v>
      </c>
      <c r="N120" s="30">
        <f>SUM(B120:F120)</f>
        <v>5961</v>
      </c>
      <c r="O120" s="26">
        <f>N120/SUM($R$5:$V$5)</f>
        <v>0.21856781432185679</v>
      </c>
    </row>
    <row r="121" spans="1:15" ht="15.75" thickBot="1" x14ac:dyDescent="0.3">
      <c r="H121" s="72"/>
      <c r="I121" s="72"/>
      <c r="J121" s="72"/>
      <c r="K121" s="72"/>
      <c r="N121"/>
      <c r="O121"/>
    </row>
    <row r="122" spans="1:15" ht="15.75" thickBot="1" x14ac:dyDescent="0.3">
      <c r="A122" s="36" t="s">
        <v>65</v>
      </c>
      <c r="H122" s="72"/>
      <c r="I122" s="72"/>
      <c r="J122" s="72"/>
      <c r="K122" s="72"/>
    </row>
    <row r="123" spans="1:15" ht="15.75" thickBot="1" x14ac:dyDescent="0.3">
      <c r="A123" s="4" t="s">
        <v>8</v>
      </c>
      <c r="B123" s="20">
        <v>20134</v>
      </c>
      <c r="C123" s="21">
        <v>2065</v>
      </c>
      <c r="D123" s="21">
        <v>1415</v>
      </c>
      <c r="E123" s="21">
        <v>731</v>
      </c>
      <c r="F123" s="21">
        <v>2229</v>
      </c>
      <c r="H123" s="72"/>
      <c r="I123" s="72"/>
      <c r="J123" s="72"/>
      <c r="K123" s="72"/>
    </row>
    <row r="124" spans="1:15" ht="15.75" thickBot="1" x14ac:dyDescent="0.3">
      <c r="A124" s="25" t="s">
        <v>66</v>
      </c>
      <c r="B124" s="12">
        <v>516</v>
      </c>
      <c r="C124" s="12">
        <v>61</v>
      </c>
      <c r="D124" s="12">
        <v>44</v>
      </c>
      <c r="E124" s="12">
        <v>22</v>
      </c>
      <c r="F124" s="12">
        <v>56</v>
      </c>
      <c r="G124" s="15"/>
      <c r="H124" s="70">
        <f>B124/R$5</f>
        <v>2.4987893462469733E-2</v>
      </c>
      <c r="I124" s="70">
        <f t="shared" ref="I124" si="98">C124/S$5</f>
        <v>2.8692380056444027E-2</v>
      </c>
      <c r="J124" s="70">
        <f t="shared" ref="J124" si="99">D124/T$5</f>
        <v>3.015764222069911E-2</v>
      </c>
      <c r="K124" s="70">
        <f t="shared" ref="K124" si="100">E124/U$5</f>
        <v>2.9216467463479414E-2</v>
      </c>
      <c r="L124" s="26">
        <f t="shared" ref="L124" si="101">F124/V$5</f>
        <v>2.450765864332604E-2</v>
      </c>
      <c r="N124" s="30">
        <f>SUM(B124:F124)</f>
        <v>699</v>
      </c>
      <c r="O124" s="26">
        <f>N124/SUM($R$5:$V$5)</f>
        <v>2.5629743702562973E-2</v>
      </c>
    </row>
    <row r="125" spans="1:15" ht="15.75" thickBot="1" x14ac:dyDescent="0.3">
      <c r="H125" s="72"/>
      <c r="I125" s="72"/>
      <c r="J125" s="72"/>
      <c r="K125" s="72"/>
      <c r="N125"/>
      <c r="O125"/>
    </row>
    <row r="126" spans="1:15" ht="26.25" thickBot="1" x14ac:dyDescent="0.3">
      <c r="A126" s="36" t="s">
        <v>67</v>
      </c>
      <c r="H126" s="72"/>
      <c r="I126" s="72"/>
      <c r="J126" s="72"/>
      <c r="K126" s="72"/>
    </row>
    <row r="127" spans="1:15" ht="15.75" thickBot="1" x14ac:dyDescent="0.3">
      <c r="A127" s="4" t="s">
        <v>8</v>
      </c>
      <c r="B127" s="20">
        <v>20210</v>
      </c>
      <c r="C127" s="21">
        <v>2071</v>
      </c>
      <c r="D127" s="21">
        <v>1432</v>
      </c>
      <c r="E127" s="21">
        <v>735</v>
      </c>
      <c r="F127" s="21">
        <v>2257</v>
      </c>
      <c r="H127" s="72"/>
      <c r="I127" s="72"/>
      <c r="J127" s="72"/>
      <c r="K127" s="72"/>
    </row>
    <row r="128" spans="1:15" ht="15.75" thickBot="1" x14ac:dyDescent="0.3">
      <c r="A128" s="25" t="s">
        <v>68</v>
      </c>
      <c r="B128" s="12">
        <v>440</v>
      </c>
      <c r="C128" s="12">
        <v>55</v>
      </c>
      <c r="D128" s="12">
        <v>27</v>
      </c>
      <c r="E128" s="12">
        <v>18</v>
      </c>
      <c r="F128" s="12">
        <v>28</v>
      </c>
      <c r="G128" s="15"/>
      <c r="H128" s="70">
        <f>B128/R$5</f>
        <v>2.1307506053268765E-2</v>
      </c>
      <c r="I128" s="70">
        <f t="shared" ref="I128" si="102">C128/S$5</f>
        <v>2.5870178739416744E-2</v>
      </c>
      <c r="J128" s="70">
        <f t="shared" ref="J128" si="103">D128/T$5</f>
        <v>1.8505825908156272E-2</v>
      </c>
      <c r="K128" s="70">
        <f t="shared" ref="K128" si="104">E128/U$5</f>
        <v>2.3904382470119521E-2</v>
      </c>
      <c r="L128" s="26">
        <f t="shared" ref="L128" si="105">F128/V$5</f>
        <v>1.225382932166302E-2</v>
      </c>
      <c r="N128" s="30">
        <f>SUM(B128:F128)</f>
        <v>568</v>
      </c>
      <c r="O128" s="26">
        <f>N128/SUM($R$5:$V$5)</f>
        <v>2.0826458402082648E-2</v>
      </c>
    </row>
    <row r="129" spans="1:15" ht="15.75" thickBot="1" x14ac:dyDescent="0.3">
      <c r="H129" s="72"/>
      <c r="I129" s="72"/>
      <c r="J129" s="72"/>
      <c r="K129" s="72"/>
      <c r="N129"/>
      <c r="O129"/>
    </row>
    <row r="130" spans="1:15" ht="15.75" thickBot="1" x14ac:dyDescent="0.3">
      <c r="A130" s="36" t="s">
        <v>69</v>
      </c>
      <c r="H130" s="72"/>
      <c r="I130" s="72"/>
      <c r="J130" s="72"/>
      <c r="K130" s="72"/>
    </row>
    <row r="131" spans="1:15" ht="15.75" thickBot="1" x14ac:dyDescent="0.3">
      <c r="A131" s="4" t="s">
        <v>8</v>
      </c>
      <c r="B131" s="20">
        <v>19033</v>
      </c>
      <c r="C131" s="21">
        <v>2002</v>
      </c>
      <c r="D131" s="21">
        <v>1386</v>
      </c>
      <c r="E131" s="21">
        <v>707</v>
      </c>
      <c r="F131" s="21">
        <v>2154</v>
      </c>
      <c r="H131" s="72"/>
      <c r="I131" s="72"/>
      <c r="J131" s="72"/>
      <c r="K131" s="72"/>
    </row>
    <row r="132" spans="1:15" ht="15.75" thickBot="1" x14ac:dyDescent="0.3">
      <c r="A132" s="25" t="s">
        <v>70</v>
      </c>
      <c r="B132" s="12">
        <v>1617</v>
      </c>
      <c r="C132" s="12">
        <v>124</v>
      </c>
      <c r="D132" s="12">
        <v>73</v>
      </c>
      <c r="E132" s="12">
        <v>46</v>
      </c>
      <c r="F132" s="12">
        <v>131</v>
      </c>
      <c r="G132" s="15"/>
      <c r="H132" s="70">
        <f>B132/R$5</f>
        <v>7.8305084745762712E-2</v>
      </c>
      <c r="I132" s="70">
        <f t="shared" ref="I132" si="106">C132/S$5</f>
        <v>5.8325493885230478E-2</v>
      </c>
      <c r="J132" s="70">
        <f t="shared" ref="J132" si="107">D132/T$5</f>
        <v>5.0034270047978065E-2</v>
      </c>
      <c r="K132" s="70">
        <f t="shared" ref="K132" si="108">E132/U$5</f>
        <v>6.1088977423638779E-2</v>
      </c>
      <c r="L132" s="26">
        <f t="shared" ref="L132" si="109">F132/V$5</f>
        <v>5.7330415754923411E-2</v>
      </c>
      <c r="N132" s="30">
        <f>SUM(B132:F132)</f>
        <v>1991</v>
      </c>
      <c r="O132" s="26">
        <f>N132/SUM($R$5:$V$5)</f>
        <v>7.3002603307300254E-2</v>
      </c>
    </row>
    <row r="133" spans="1:15" ht="15.75" thickBot="1" x14ac:dyDescent="0.3">
      <c r="H133" s="72"/>
      <c r="I133" s="72"/>
      <c r="J133" s="72"/>
      <c r="K133" s="72"/>
      <c r="N133"/>
      <c r="O133"/>
    </row>
    <row r="134" spans="1:15" ht="15.75" thickBot="1" x14ac:dyDescent="0.3">
      <c r="A134" s="36" t="s">
        <v>71</v>
      </c>
      <c r="H134" s="72"/>
      <c r="I134" s="72"/>
      <c r="J134" s="72"/>
      <c r="K134" s="72"/>
    </row>
    <row r="135" spans="1:15" ht="15.75" thickBot="1" x14ac:dyDescent="0.3">
      <c r="A135" s="4" t="s">
        <v>8</v>
      </c>
      <c r="B135" s="20">
        <v>20129</v>
      </c>
      <c r="C135" s="21">
        <v>2077</v>
      </c>
      <c r="D135" s="21">
        <v>1428</v>
      </c>
      <c r="E135" s="21">
        <v>742</v>
      </c>
      <c r="F135" s="21">
        <v>2223</v>
      </c>
      <c r="H135" s="72"/>
      <c r="I135" s="72"/>
      <c r="J135" s="72"/>
      <c r="K135" s="72"/>
    </row>
    <row r="136" spans="1:15" ht="15.75" thickBot="1" x14ac:dyDescent="0.3">
      <c r="A136" s="25" t="s">
        <v>72</v>
      </c>
      <c r="B136" s="12">
        <v>521</v>
      </c>
      <c r="C136" s="12">
        <v>49</v>
      </c>
      <c r="D136" s="12">
        <v>31</v>
      </c>
      <c r="E136" s="12">
        <v>11</v>
      </c>
      <c r="F136" s="12">
        <v>62</v>
      </c>
      <c r="G136" s="15"/>
      <c r="H136" s="70">
        <f>B136/R$5</f>
        <v>2.5230024213075061E-2</v>
      </c>
      <c r="I136" s="70">
        <f t="shared" ref="I136" si="110">C136/S$5</f>
        <v>2.3047977422389464E-2</v>
      </c>
      <c r="J136" s="70">
        <f t="shared" ref="J136" si="111">D136/T$5</f>
        <v>2.1247429746401644E-2</v>
      </c>
      <c r="K136" s="70">
        <f t="shared" ref="K136" si="112">E136/U$5</f>
        <v>1.4608233731739707E-2</v>
      </c>
      <c r="L136" s="26">
        <f t="shared" ref="L136" si="113">F136/V$5</f>
        <v>2.7133479212253828E-2</v>
      </c>
      <c r="N136" s="30">
        <f>SUM(B136:F136)</f>
        <v>674</v>
      </c>
      <c r="O136" s="26">
        <f>N136/SUM($R$5:$V$5)</f>
        <v>2.4713086202471309E-2</v>
      </c>
    </row>
    <row r="137" spans="1:15" ht="15.75" thickBot="1" x14ac:dyDescent="0.3">
      <c r="H137" s="72"/>
      <c r="I137" s="72"/>
      <c r="J137" s="72"/>
      <c r="K137" s="72"/>
      <c r="N137"/>
      <c r="O137"/>
    </row>
    <row r="138" spans="1:15" ht="15.75" thickBot="1" x14ac:dyDescent="0.3">
      <c r="A138" s="36" t="s">
        <v>73</v>
      </c>
      <c r="H138" s="72"/>
      <c r="I138" s="72"/>
      <c r="J138" s="72"/>
      <c r="K138" s="72"/>
    </row>
    <row r="139" spans="1:15" ht="15.75" thickBot="1" x14ac:dyDescent="0.3">
      <c r="A139" s="4" t="s">
        <v>8</v>
      </c>
      <c r="B139" s="20">
        <v>20496</v>
      </c>
      <c r="C139" s="21">
        <v>2104</v>
      </c>
      <c r="D139" s="21">
        <v>1447</v>
      </c>
      <c r="E139" s="21">
        <v>745</v>
      </c>
      <c r="F139" s="21">
        <v>2270</v>
      </c>
      <c r="H139" s="72"/>
      <c r="I139" s="72"/>
      <c r="J139" s="72"/>
      <c r="K139" s="72"/>
    </row>
    <row r="140" spans="1:15" ht="15.75" thickBot="1" x14ac:dyDescent="0.3">
      <c r="A140" s="25" t="s">
        <v>74</v>
      </c>
      <c r="B140" s="12">
        <v>154</v>
      </c>
      <c r="C140" s="12">
        <v>22</v>
      </c>
      <c r="D140" s="12">
        <v>12</v>
      </c>
      <c r="E140" s="12">
        <v>8</v>
      </c>
      <c r="F140" s="12">
        <v>15</v>
      </c>
      <c r="G140" s="15"/>
      <c r="H140" s="70">
        <f>B140/R$5</f>
        <v>7.4576271186440682E-3</v>
      </c>
      <c r="I140" s="70">
        <f t="shared" ref="I140" si="114">C140/S$5</f>
        <v>1.0348071495766699E-2</v>
      </c>
      <c r="J140" s="70">
        <f t="shared" ref="J140" si="115">D140/T$5</f>
        <v>8.2248115147361203E-3</v>
      </c>
      <c r="K140" s="70">
        <f t="shared" ref="K140" si="116">E140/U$5</f>
        <v>1.0624169986719787E-2</v>
      </c>
      <c r="L140" s="26">
        <f t="shared" ref="L140" si="117">F140/V$5</f>
        <v>6.5645514223194746E-3</v>
      </c>
      <c r="N140" s="30">
        <f>SUM(B140:F140)</f>
        <v>211</v>
      </c>
      <c r="O140" s="26">
        <f>N140/SUM($R$5:$V$5)</f>
        <v>7.7365893007736589E-3</v>
      </c>
    </row>
    <row r="141" spans="1:15" ht="15.75" thickBot="1" x14ac:dyDescent="0.3">
      <c r="H141" s="72"/>
      <c r="I141" s="72"/>
      <c r="J141" s="72"/>
      <c r="K141" s="72"/>
      <c r="N141"/>
      <c r="O141"/>
    </row>
    <row r="142" spans="1:15" ht="15.75" thickBot="1" x14ac:dyDescent="0.3">
      <c r="A142" s="36" t="s">
        <v>75</v>
      </c>
      <c r="H142" s="72"/>
      <c r="I142" s="72"/>
      <c r="J142" s="72"/>
      <c r="K142" s="72"/>
    </row>
    <row r="143" spans="1:15" ht="15.75" thickBot="1" x14ac:dyDescent="0.3">
      <c r="A143" s="4" t="s">
        <v>8</v>
      </c>
      <c r="B143" s="20">
        <v>20238</v>
      </c>
      <c r="C143" s="21">
        <v>2088</v>
      </c>
      <c r="D143" s="21">
        <v>1436</v>
      </c>
      <c r="E143" s="21">
        <v>735</v>
      </c>
      <c r="F143" s="21">
        <v>2255</v>
      </c>
      <c r="H143" s="72"/>
      <c r="I143" s="72"/>
      <c r="J143" s="72"/>
      <c r="K143" s="72"/>
    </row>
    <row r="144" spans="1:15" ht="15.75" thickBot="1" x14ac:dyDescent="0.3">
      <c r="A144" s="25" t="s">
        <v>76</v>
      </c>
      <c r="B144" s="12">
        <v>412</v>
      </c>
      <c r="C144" s="12">
        <v>38</v>
      </c>
      <c r="D144" s="12">
        <v>23</v>
      </c>
      <c r="E144" s="12">
        <v>18</v>
      </c>
      <c r="F144" s="12">
        <v>30</v>
      </c>
      <c r="G144" s="15"/>
      <c r="H144" s="70">
        <f>B144/R$5</f>
        <v>1.9951573849878935E-2</v>
      </c>
      <c r="I144" s="70">
        <f t="shared" ref="I144" si="118">C144/S$5</f>
        <v>1.7873941674506115E-2</v>
      </c>
      <c r="J144" s="70">
        <f t="shared" ref="J144" si="119">D144/T$5</f>
        <v>1.5764222069910898E-2</v>
      </c>
      <c r="K144" s="70">
        <f t="shared" ref="K144" si="120">E144/U$5</f>
        <v>2.3904382470119521E-2</v>
      </c>
      <c r="L144" s="26">
        <f t="shared" ref="L144" si="121">F144/V$5</f>
        <v>1.3129102844638949E-2</v>
      </c>
      <c r="N144" s="30">
        <f>SUM(B144:F144)</f>
        <v>521</v>
      </c>
      <c r="O144" s="26">
        <f>N144/SUM($R$5:$V$5)</f>
        <v>1.9103142301910313E-2</v>
      </c>
    </row>
    <row r="145" spans="1:15" ht="15.75" thickBot="1" x14ac:dyDescent="0.3">
      <c r="H145" s="72"/>
      <c r="I145" s="72"/>
      <c r="J145" s="72"/>
      <c r="K145" s="72"/>
      <c r="N145"/>
      <c r="O145"/>
    </row>
    <row r="146" spans="1:15" ht="15.75" thickBot="1" x14ac:dyDescent="0.3">
      <c r="A146" s="36" t="s">
        <v>77</v>
      </c>
      <c r="H146" s="72"/>
      <c r="I146" s="72"/>
      <c r="J146" s="72"/>
      <c r="K146" s="72"/>
    </row>
    <row r="147" spans="1:15" ht="15.75" thickBot="1" x14ac:dyDescent="0.3">
      <c r="A147" s="4" t="s">
        <v>8</v>
      </c>
      <c r="B147" s="20">
        <v>15186</v>
      </c>
      <c r="C147" s="21">
        <v>1839</v>
      </c>
      <c r="D147" s="21">
        <v>1291</v>
      </c>
      <c r="E147" s="21">
        <v>624</v>
      </c>
      <c r="F147" s="21">
        <v>1846</v>
      </c>
      <c r="H147" s="72"/>
      <c r="I147" s="72"/>
      <c r="J147" s="72"/>
      <c r="K147" s="72"/>
    </row>
    <row r="148" spans="1:15" ht="15.75" thickBot="1" x14ac:dyDescent="0.3">
      <c r="A148" s="25" t="s">
        <v>78</v>
      </c>
      <c r="B148" s="12">
        <v>5464</v>
      </c>
      <c r="C148" s="12">
        <v>287</v>
      </c>
      <c r="D148" s="12">
        <v>168</v>
      </c>
      <c r="E148" s="12">
        <v>129</v>
      </c>
      <c r="F148" s="12">
        <v>439</v>
      </c>
      <c r="G148" s="15"/>
      <c r="H148" s="70">
        <f>B148/R$5</f>
        <v>0.26460048426150123</v>
      </c>
      <c r="I148" s="70">
        <f t="shared" ref="I148" si="122">C148/S$5</f>
        <v>0.1349952963311383</v>
      </c>
      <c r="J148" s="70">
        <f t="shared" ref="J148" si="123">D148/T$5</f>
        <v>0.11514736120630568</v>
      </c>
      <c r="K148" s="70">
        <f t="shared" ref="K148" si="124">E148/U$5</f>
        <v>0.17131474103585656</v>
      </c>
      <c r="L148" s="26">
        <f t="shared" ref="L148" si="125">F148/V$5</f>
        <v>0.19212253829321663</v>
      </c>
      <c r="N148" s="30">
        <f>SUM(B148:F148)</f>
        <v>6487</v>
      </c>
      <c r="O148" s="26">
        <f>N148/SUM($R$5:$V$5)</f>
        <v>0.23785428812378542</v>
      </c>
    </row>
    <row r="149" spans="1:15" ht="15.75" thickBot="1" x14ac:dyDescent="0.3">
      <c r="H149" s="72"/>
      <c r="I149" s="72"/>
      <c r="J149" s="72"/>
      <c r="K149" s="72"/>
      <c r="N149"/>
      <c r="O149"/>
    </row>
    <row r="150" spans="1:15" ht="15.75" thickBot="1" x14ac:dyDescent="0.3">
      <c r="A150" s="36" t="s">
        <v>79</v>
      </c>
      <c r="H150" s="72"/>
      <c r="I150" s="72"/>
      <c r="J150" s="72"/>
      <c r="K150" s="72"/>
    </row>
    <row r="151" spans="1:15" ht="15.75" thickBot="1" x14ac:dyDescent="0.3">
      <c r="A151" s="4" t="s">
        <v>8</v>
      </c>
      <c r="B151" s="20">
        <v>19974</v>
      </c>
      <c r="C151" s="21">
        <v>2041</v>
      </c>
      <c r="D151" s="21">
        <v>1398</v>
      </c>
      <c r="E151" s="21">
        <v>735</v>
      </c>
      <c r="F151" s="21">
        <v>2206</v>
      </c>
      <c r="H151" s="72"/>
      <c r="I151" s="72"/>
      <c r="J151" s="72"/>
      <c r="K151" s="72"/>
    </row>
    <row r="152" spans="1:15" ht="15.75" thickBot="1" x14ac:dyDescent="0.3">
      <c r="A152" s="25" t="s">
        <v>80</v>
      </c>
      <c r="B152" s="12">
        <v>676</v>
      </c>
      <c r="C152" s="12">
        <v>85</v>
      </c>
      <c r="D152" s="12">
        <v>61</v>
      </c>
      <c r="E152" s="12">
        <v>18</v>
      </c>
      <c r="F152" s="12">
        <v>79</v>
      </c>
      <c r="G152" s="15"/>
      <c r="H152" s="70">
        <f>B152/R$5</f>
        <v>3.2736077481840195E-2</v>
      </c>
      <c r="I152" s="70">
        <f t="shared" ref="I152" si="126">C152/S$5</f>
        <v>3.9981185324553151E-2</v>
      </c>
      <c r="J152" s="70">
        <f t="shared" ref="J152" si="127">D152/T$5</f>
        <v>4.1809458533241944E-2</v>
      </c>
      <c r="K152" s="70">
        <f t="shared" ref="K152" si="128">E152/U$5</f>
        <v>2.3904382470119521E-2</v>
      </c>
      <c r="L152" s="26">
        <f t="shared" ref="L152" si="129">F152/V$5</f>
        <v>3.4573304157549237E-2</v>
      </c>
      <c r="N152" s="30">
        <f>SUM(B152:F152)</f>
        <v>919</v>
      </c>
      <c r="O152" s="26">
        <f>N152/SUM($R$5:$V$5)</f>
        <v>3.369632970336963E-2</v>
      </c>
    </row>
    <row r="153" spans="1:15" ht="15.75" thickBot="1" x14ac:dyDescent="0.3">
      <c r="H153" s="72"/>
      <c r="I153" s="72"/>
      <c r="J153" s="72"/>
      <c r="K153" s="72"/>
    </row>
    <row r="154" spans="1:15" ht="15.75" thickBot="1" x14ac:dyDescent="0.3">
      <c r="A154" s="36" t="s">
        <v>81</v>
      </c>
      <c r="H154" s="72"/>
      <c r="I154" s="72"/>
      <c r="J154" s="72"/>
      <c r="K154" s="72"/>
    </row>
    <row r="155" spans="1:15" ht="15.75" thickBot="1" x14ac:dyDescent="0.3">
      <c r="A155" s="4" t="s">
        <v>8</v>
      </c>
      <c r="B155" s="20">
        <v>20608</v>
      </c>
      <c r="C155" s="21">
        <v>2120</v>
      </c>
      <c r="D155" s="21">
        <v>1456</v>
      </c>
      <c r="E155" s="21">
        <v>752</v>
      </c>
      <c r="F155" s="21">
        <v>2281</v>
      </c>
      <c r="H155" s="72"/>
      <c r="I155" s="72"/>
      <c r="J155" s="72"/>
      <c r="K155" s="72"/>
    </row>
    <row r="156" spans="1:15" ht="15.75" thickBot="1" x14ac:dyDescent="0.3">
      <c r="A156" s="25" t="s">
        <v>82</v>
      </c>
      <c r="B156" s="12">
        <v>42</v>
      </c>
      <c r="C156" s="12">
        <v>6</v>
      </c>
      <c r="D156" s="12">
        <v>3</v>
      </c>
      <c r="E156" s="12">
        <v>1</v>
      </c>
      <c r="F156" s="12">
        <v>4</v>
      </c>
      <c r="G156" s="15"/>
      <c r="H156" s="70">
        <f>B156/R$5</f>
        <v>2.0338983050847458E-3</v>
      </c>
      <c r="I156" s="70">
        <f t="shared" ref="I156" si="130">C156/S$5</f>
        <v>2.8222013170272815E-3</v>
      </c>
      <c r="J156" s="70">
        <f t="shared" ref="J156" si="131">D156/T$5</f>
        <v>2.0562028786840301E-3</v>
      </c>
      <c r="K156" s="70">
        <f t="shared" ref="K156" si="132">E156/U$5</f>
        <v>1.3280212483399733E-3</v>
      </c>
      <c r="L156" s="26">
        <f t="shared" ref="L156" si="133">F156/V$5</f>
        <v>1.75054704595186E-3</v>
      </c>
      <c r="N156" s="30">
        <f>SUM(B156:F156)</f>
        <v>56</v>
      </c>
      <c r="O156" s="26">
        <f>N156/SUM($R$5:$V$5)</f>
        <v>2.0533128002053311E-3</v>
      </c>
    </row>
    <row r="157" spans="1:15" ht="15.75" thickBot="1" x14ac:dyDescent="0.3">
      <c r="H157" s="72"/>
      <c r="I157" s="72"/>
      <c r="J157" s="72"/>
      <c r="K157" s="72"/>
    </row>
    <row r="158" spans="1:15" ht="15.75" thickBot="1" x14ac:dyDescent="0.3">
      <c r="A158" s="36" t="s">
        <v>83</v>
      </c>
      <c r="H158" s="72"/>
      <c r="I158" s="72"/>
      <c r="J158" s="72"/>
      <c r="K158" s="72"/>
    </row>
    <row r="159" spans="1:15" ht="15.75" thickBot="1" x14ac:dyDescent="0.3">
      <c r="A159" s="4" t="s">
        <v>8</v>
      </c>
      <c r="B159" s="20">
        <v>19439</v>
      </c>
      <c r="C159" s="21">
        <v>2011</v>
      </c>
      <c r="D159" s="21">
        <v>1381</v>
      </c>
      <c r="E159" s="21">
        <v>706</v>
      </c>
      <c r="F159" s="21">
        <v>2179</v>
      </c>
      <c r="H159" s="72"/>
      <c r="I159" s="72"/>
      <c r="J159" s="72"/>
      <c r="K159" s="72"/>
    </row>
    <row r="160" spans="1:15" ht="15.75" thickBot="1" x14ac:dyDescent="0.3">
      <c r="A160" s="25" t="s">
        <v>84</v>
      </c>
      <c r="B160" s="12">
        <v>1211</v>
      </c>
      <c r="C160" s="12">
        <v>115</v>
      </c>
      <c r="D160" s="12">
        <v>78</v>
      </c>
      <c r="E160" s="12">
        <v>47</v>
      </c>
      <c r="F160" s="12">
        <v>106</v>
      </c>
      <c r="G160" s="15"/>
      <c r="H160" s="70">
        <f>B160/R$5</f>
        <v>5.8644067796610168E-2</v>
      </c>
      <c r="I160" s="70">
        <f t="shared" ref="I160" si="134">C160/S$5</f>
        <v>5.4092191909689558E-2</v>
      </c>
      <c r="J160" s="70">
        <f t="shared" ref="J160" si="135">D160/T$5</f>
        <v>5.3461274845784786E-2</v>
      </c>
      <c r="K160" s="70">
        <f t="shared" ref="K160" si="136">E160/U$5</f>
        <v>6.2416998671978752E-2</v>
      </c>
      <c r="L160" s="26">
        <f t="shared" ref="L160" si="137">F160/V$5</f>
        <v>4.6389496717724292E-2</v>
      </c>
      <c r="N160" s="30">
        <f>SUM(B160:F160)</f>
        <v>1557</v>
      </c>
      <c r="O160" s="26">
        <f>N160/SUM($R$5:$V$5)</f>
        <v>5.7089429105708946E-2</v>
      </c>
    </row>
    <row r="161" spans="1:15" ht="15.75" thickBot="1" x14ac:dyDescent="0.3">
      <c r="H161" s="72"/>
      <c r="I161" s="72"/>
      <c r="J161" s="72"/>
      <c r="K161" s="72"/>
    </row>
    <row r="162" spans="1:15" ht="15.75" thickBot="1" x14ac:dyDescent="0.3">
      <c r="A162" s="36" t="s">
        <v>85</v>
      </c>
      <c r="H162" s="72"/>
      <c r="I162" s="72"/>
      <c r="J162" s="72"/>
      <c r="K162" s="72"/>
    </row>
    <row r="163" spans="1:15" ht="15.75" thickBot="1" x14ac:dyDescent="0.3">
      <c r="A163" s="4" t="s">
        <v>8</v>
      </c>
      <c r="B163" s="20">
        <v>20512</v>
      </c>
      <c r="C163" s="21">
        <v>2114</v>
      </c>
      <c r="D163" s="21">
        <v>1453</v>
      </c>
      <c r="E163" s="21">
        <v>751</v>
      </c>
      <c r="F163" s="21">
        <v>2272</v>
      </c>
      <c r="H163" s="72"/>
      <c r="I163" s="72"/>
      <c r="J163" s="72"/>
      <c r="K163" s="72"/>
    </row>
    <row r="164" spans="1:15" ht="15.75" thickBot="1" x14ac:dyDescent="0.3">
      <c r="A164" s="25" t="s">
        <v>86</v>
      </c>
      <c r="B164" s="12">
        <v>138</v>
      </c>
      <c r="C164" s="12">
        <v>12</v>
      </c>
      <c r="D164" s="12">
        <v>6</v>
      </c>
      <c r="E164" s="12">
        <v>2</v>
      </c>
      <c r="F164" s="12">
        <v>13</v>
      </c>
      <c r="G164" s="15"/>
      <c r="H164" s="70">
        <f>B164/R$5</f>
        <v>6.682808716707022E-3</v>
      </c>
      <c r="I164" s="70">
        <f t="shared" ref="I164" si="138">C164/S$5</f>
        <v>5.6444026340545629E-3</v>
      </c>
      <c r="J164" s="70">
        <f t="shared" ref="J164" si="139">D164/T$5</f>
        <v>4.1124057573680602E-3</v>
      </c>
      <c r="K164" s="70">
        <f t="shared" ref="K164" si="140">E164/U$5</f>
        <v>2.6560424966799467E-3</v>
      </c>
      <c r="L164" s="26">
        <f t="shared" ref="L164" si="141">F164/V$5</f>
        <v>5.6892778993435445E-3</v>
      </c>
      <c r="N164" s="30">
        <f>SUM(B164:F164)</f>
        <v>171</v>
      </c>
      <c r="O164" s="26">
        <f>N164/SUM($R$5:$V$5)</f>
        <v>6.2699373006269935E-3</v>
      </c>
    </row>
    <row r="165" spans="1:15" ht="15.75" thickBot="1" x14ac:dyDescent="0.3">
      <c r="H165" s="72"/>
      <c r="I165" s="72"/>
      <c r="J165" s="72"/>
      <c r="K165" s="72"/>
    </row>
    <row r="166" spans="1:15" ht="26.25" thickBot="1" x14ac:dyDescent="0.3">
      <c r="A166" s="36" t="s">
        <v>87</v>
      </c>
      <c r="H166" s="72"/>
      <c r="I166" s="72"/>
      <c r="J166" s="72"/>
      <c r="K166" s="72"/>
    </row>
    <row r="167" spans="1:15" ht="15.75" thickBot="1" x14ac:dyDescent="0.3">
      <c r="A167" s="4" t="s">
        <v>8</v>
      </c>
      <c r="B167" s="20">
        <v>20525</v>
      </c>
      <c r="C167" s="21">
        <v>2119</v>
      </c>
      <c r="D167" s="21">
        <v>1450</v>
      </c>
      <c r="E167" s="21">
        <v>750</v>
      </c>
      <c r="F167" s="21">
        <v>2264</v>
      </c>
      <c r="H167" s="72"/>
      <c r="I167" s="72"/>
      <c r="J167" s="72"/>
      <c r="K167" s="72"/>
    </row>
    <row r="168" spans="1:15" ht="15.75" thickBot="1" x14ac:dyDescent="0.3">
      <c r="A168" s="25" t="s">
        <v>88</v>
      </c>
      <c r="B168" s="12">
        <v>125</v>
      </c>
      <c r="C168" s="12">
        <v>7</v>
      </c>
      <c r="D168" s="12">
        <v>9</v>
      </c>
      <c r="E168" s="12">
        <v>3</v>
      </c>
      <c r="F168" s="12">
        <v>21</v>
      </c>
      <c r="G168" s="15"/>
      <c r="H168" s="70">
        <f>B168/R$5</f>
        <v>6.0532687651331718E-3</v>
      </c>
      <c r="I168" s="70">
        <f t="shared" ref="I168" si="142">C168/S$5</f>
        <v>3.292568203198495E-3</v>
      </c>
      <c r="J168" s="70">
        <f t="shared" ref="J168" si="143">D168/T$5</f>
        <v>6.1686086360520902E-3</v>
      </c>
      <c r="K168" s="70">
        <f t="shared" ref="K168" si="144">E168/U$5</f>
        <v>3.9840637450199202E-3</v>
      </c>
      <c r="L168" s="26">
        <f t="shared" ref="L168" si="145">F168/V$5</f>
        <v>9.1903719912472641E-3</v>
      </c>
      <c r="N168" s="30">
        <f>SUM(B168:F168)</f>
        <v>165</v>
      </c>
      <c r="O168" s="26">
        <f>N168/SUM($R$5:$V$5)</f>
        <v>6.0499395006049939E-3</v>
      </c>
    </row>
    <row r="169" spans="1:15" ht="15.75" thickBot="1" x14ac:dyDescent="0.3">
      <c r="H169" s="72"/>
      <c r="I169" s="72"/>
      <c r="J169" s="72"/>
      <c r="K169" s="72"/>
    </row>
    <row r="170" spans="1:15" ht="15.75" thickBot="1" x14ac:dyDescent="0.3">
      <c r="A170" s="36" t="s">
        <v>89</v>
      </c>
      <c r="H170" s="72"/>
      <c r="I170" s="72"/>
      <c r="J170" s="72"/>
      <c r="K170" s="72"/>
    </row>
    <row r="171" spans="1:15" ht="15.75" thickBot="1" x14ac:dyDescent="0.3">
      <c r="A171" s="4" t="s">
        <v>8</v>
      </c>
      <c r="B171" s="20">
        <v>20636</v>
      </c>
      <c r="C171" s="21">
        <v>2121</v>
      </c>
      <c r="D171" s="21">
        <v>1459</v>
      </c>
      <c r="E171" s="21">
        <v>753</v>
      </c>
      <c r="F171" s="21">
        <v>2285</v>
      </c>
      <c r="H171" s="72"/>
      <c r="I171" s="72"/>
      <c r="J171" s="72"/>
      <c r="K171" s="72"/>
    </row>
    <row r="172" spans="1:15" ht="15.75" thickBot="1" x14ac:dyDescent="0.3">
      <c r="A172" s="25" t="s">
        <v>90</v>
      </c>
      <c r="B172" s="12">
        <v>14</v>
      </c>
      <c r="C172" s="12">
        <v>5</v>
      </c>
      <c r="D172" s="12">
        <v>0</v>
      </c>
      <c r="E172" s="12">
        <v>0</v>
      </c>
      <c r="F172" s="12">
        <v>0</v>
      </c>
      <c r="G172" s="15"/>
      <c r="H172" s="70">
        <f>B172/R$5</f>
        <v>6.779661016949153E-4</v>
      </c>
      <c r="I172" s="70">
        <f t="shared" ref="I172" si="146">C172/S$5</f>
        <v>2.3518344308560675E-3</v>
      </c>
      <c r="J172" s="70">
        <f t="shared" ref="J172" si="147">D172/T$5</f>
        <v>0</v>
      </c>
      <c r="K172" s="70">
        <f t="shared" ref="K172" si="148">E172/U$5</f>
        <v>0</v>
      </c>
      <c r="L172" s="26">
        <f t="shared" ref="L172" si="149">F172/V$5</f>
        <v>0</v>
      </c>
      <c r="N172" s="30">
        <f>SUM(B172:F172)</f>
        <v>19</v>
      </c>
      <c r="O172" s="26">
        <f>N172/SUM($R$5:$V$5)</f>
        <v>6.9665970006966595E-4</v>
      </c>
    </row>
    <row r="173" spans="1:15" ht="15.75" thickBot="1" x14ac:dyDescent="0.3">
      <c r="H173" s="72"/>
      <c r="I173" s="72"/>
      <c r="J173" s="72"/>
      <c r="K173" s="72"/>
    </row>
    <row r="174" spans="1:15" ht="15.75" thickBot="1" x14ac:dyDescent="0.3">
      <c r="A174" s="36" t="s">
        <v>91</v>
      </c>
      <c r="H174" s="72"/>
      <c r="I174" s="72"/>
      <c r="J174" s="72"/>
      <c r="K174" s="72"/>
    </row>
    <row r="175" spans="1:15" ht="15.75" thickBot="1" x14ac:dyDescent="0.3">
      <c r="A175" s="4" t="s">
        <v>8</v>
      </c>
      <c r="B175" s="20">
        <v>17633</v>
      </c>
      <c r="C175" s="21">
        <v>1870</v>
      </c>
      <c r="D175" s="21">
        <v>1295</v>
      </c>
      <c r="E175" s="21">
        <v>644</v>
      </c>
      <c r="F175" s="21">
        <v>1951</v>
      </c>
      <c r="H175" s="72"/>
      <c r="I175" s="72"/>
      <c r="J175" s="72"/>
      <c r="K175" s="72"/>
    </row>
    <row r="176" spans="1:15" ht="15.75" thickBot="1" x14ac:dyDescent="0.3">
      <c r="A176" s="25" t="s">
        <v>92</v>
      </c>
      <c r="B176" s="12">
        <v>3017</v>
      </c>
      <c r="C176" s="12">
        <v>256</v>
      </c>
      <c r="D176" s="12">
        <v>164</v>
      </c>
      <c r="E176" s="12">
        <v>109</v>
      </c>
      <c r="F176" s="12">
        <v>334</v>
      </c>
      <c r="G176" s="15"/>
      <c r="H176" s="70">
        <f>B176/R$5</f>
        <v>0.14610169491525424</v>
      </c>
      <c r="I176" s="70">
        <f t="shared" ref="I176" si="150">C176/S$5</f>
        <v>0.12041392285983067</v>
      </c>
      <c r="J176" s="70">
        <f t="shared" ref="J176" si="151">D176/T$5</f>
        <v>0.11240575736806031</v>
      </c>
      <c r="K176" s="70">
        <f t="shared" ref="K176" si="152">E176/U$5</f>
        <v>0.14475431606905712</v>
      </c>
      <c r="L176" s="26">
        <f t="shared" ref="L176" si="153">F176/V$5</f>
        <v>0.1461706783369803</v>
      </c>
      <c r="N176" s="30">
        <f>SUM(B176:F176)</f>
        <v>3880</v>
      </c>
      <c r="O176" s="26">
        <f>N176/SUM($R$5:$V$5)</f>
        <v>0.14226524401422652</v>
      </c>
    </row>
    <row r="177" spans="1:15" ht="15.75" thickBot="1" x14ac:dyDescent="0.3">
      <c r="H177" s="72"/>
      <c r="I177" s="72"/>
      <c r="J177" s="72"/>
      <c r="K177" s="72"/>
    </row>
    <row r="178" spans="1:15" ht="15.75" thickBot="1" x14ac:dyDescent="0.3">
      <c r="A178" s="36" t="s">
        <v>93</v>
      </c>
      <c r="H178" s="72"/>
      <c r="I178" s="72"/>
      <c r="J178" s="72"/>
      <c r="K178" s="72"/>
    </row>
    <row r="179" spans="1:15" ht="15.75" thickBot="1" x14ac:dyDescent="0.3">
      <c r="A179" s="4" t="s">
        <v>8</v>
      </c>
      <c r="B179" s="20">
        <v>13566</v>
      </c>
      <c r="C179" s="21">
        <v>1518</v>
      </c>
      <c r="D179" s="21">
        <v>1008</v>
      </c>
      <c r="E179" s="21">
        <v>513</v>
      </c>
      <c r="F179" s="21">
        <v>1544</v>
      </c>
      <c r="H179" s="72"/>
      <c r="I179" s="72"/>
      <c r="J179" s="72"/>
      <c r="K179" s="72"/>
    </row>
    <row r="180" spans="1:15" ht="15.75" thickBot="1" x14ac:dyDescent="0.3">
      <c r="A180" s="25" t="s">
        <v>94</v>
      </c>
      <c r="B180" s="12">
        <v>7084</v>
      </c>
      <c r="C180" s="12">
        <v>608</v>
      </c>
      <c r="D180" s="12">
        <v>451</v>
      </c>
      <c r="E180" s="12">
        <v>240</v>
      </c>
      <c r="F180" s="12">
        <v>741</v>
      </c>
      <c r="G180" s="15"/>
      <c r="H180" s="70">
        <f>B180/R$5</f>
        <v>0.34305084745762709</v>
      </c>
      <c r="I180" s="70">
        <f t="shared" ref="I180" si="154">C180/S$5</f>
        <v>0.28598306679209784</v>
      </c>
      <c r="J180" s="70">
        <f t="shared" ref="J180" si="155">D180/T$5</f>
        <v>0.30911583276216587</v>
      </c>
      <c r="K180" s="70">
        <f t="shared" ref="K180" si="156">E180/U$5</f>
        <v>0.31872509960159362</v>
      </c>
      <c r="L180" s="26">
        <f t="shared" ref="L180" si="157">F180/V$5</f>
        <v>0.32428884026258203</v>
      </c>
      <c r="N180" s="30">
        <f>SUM(B180:F180)</f>
        <v>9124</v>
      </c>
      <c r="O180" s="26">
        <f>N180/SUM($R$5:$V$5)</f>
        <v>0.33454332123345432</v>
      </c>
    </row>
    <row r="181" spans="1:15" ht="15.75" thickBot="1" x14ac:dyDescent="0.3">
      <c r="H181" s="72"/>
      <c r="I181" s="72"/>
      <c r="J181" s="72"/>
      <c r="K181" s="72"/>
    </row>
    <row r="182" spans="1:15" ht="26.25" thickBot="1" x14ac:dyDescent="0.3">
      <c r="A182" s="36" t="s">
        <v>95</v>
      </c>
      <c r="H182" s="72"/>
      <c r="I182" s="72"/>
      <c r="J182" s="72"/>
      <c r="K182" s="72"/>
    </row>
    <row r="183" spans="1:15" ht="15.75" thickBot="1" x14ac:dyDescent="0.3">
      <c r="A183" s="4" t="s">
        <v>8</v>
      </c>
      <c r="B183" s="20">
        <v>17673</v>
      </c>
      <c r="C183" s="21">
        <v>1862</v>
      </c>
      <c r="D183" s="21">
        <v>1143</v>
      </c>
      <c r="E183" s="21">
        <v>599</v>
      </c>
      <c r="F183" s="21">
        <v>1922</v>
      </c>
      <c r="H183" s="72"/>
      <c r="I183" s="72"/>
      <c r="J183" s="72"/>
      <c r="K183" s="72"/>
    </row>
    <row r="184" spans="1:15" ht="15.75" thickBot="1" x14ac:dyDescent="0.3">
      <c r="A184" s="25" t="s">
        <v>96</v>
      </c>
      <c r="B184" s="12">
        <v>2977</v>
      </c>
      <c r="C184" s="12">
        <v>264</v>
      </c>
      <c r="D184" s="12">
        <v>316</v>
      </c>
      <c r="E184" s="12">
        <v>154</v>
      </c>
      <c r="F184" s="12">
        <v>363</v>
      </c>
      <c r="G184" s="15"/>
      <c r="H184" s="70">
        <f>B184/R$5</f>
        <v>0.14416464891041161</v>
      </c>
      <c r="I184" s="70">
        <f t="shared" ref="I184" si="158">C184/S$5</f>
        <v>0.12417685794920037</v>
      </c>
      <c r="J184" s="70">
        <f t="shared" ref="J184" si="159">D184/T$5</f>
        <v>0.21658670322138451</v>
      </c>
      <c r="K184" s="70">
        <f t="shared" ref="K184" si="160">E184/U$5</f>
        <v>0.20451527224435592</v>
      </c>
      <c r="L184" s="26">
        <f t="shared" ref="L184" si="161">F184/V$5</f>
        <v>0.1588621444201313</v>
      </c>
      <c r="N184" s="30">
        <f>SUM(B184:F184)</f>
        <v>4074</v>
      </c>
      <c r="O184" s="26">
        <f>N184/SUM($R$5:$V$5)</f>
        <v>0.14937850621493784</v>
      </c>
    </row>
    <row r="185" spans="1:15" ht="15.75" thickBot="1" x14ac:dyDescent="0.3">
      <c r="H185" s="72"/>
      <c r="I185" s="72"/>
      <c r="J185" s="72"/>
      <c r="K185" s="72"/>
    </row>
    <row r="186" spans="1:15" ht="26.25" thickBot="1" x14ac:dyDescent="0.3">
      <c r="A186" s="36" t="s">
        <v>97</v>
      </c>
      <c r="H186" s="72"/>
      <c r="I186" s="72"/>
      <c r="J186" s="72"/>
      <c r="K186" s="72"/>
    </row>
    <row r="187" spans="1:15" ht="15.75" thickBot="1" x14ac:dyDescent="0.3">
      <c r="A187" s="4" t="s">
        <v>8</v>
      </c>
      <c r="B187" s="20">
        <v>18698</v>
      </c>
      <c r="C187" s="21">
        <v>2002</v>
      </c>
      <c r="D187" s="21">
        <v>1406</v>
      </c>
      <c r="E187" s="21">
        <v>712</v>
      </c>
      <c r="F187" s="21">
        <v>2139</v>
      </c>
      <c r="H187" s="72"/>
      <c r="I187" s="72"/>
      <c r="J187" s="72"/>
      <c r="K187" s="72"/>
    </row>
    <row r="188" spans="1:15" ht="15.75" thickBot="1" x14ac:dyDescent="0.3">
      <c r="A188" s="25" t="s">
        <v>98</v>
      </c>
      <c r="B188" s="12">
        <v>1952</v>
      </c>
      <c r="C188" s="12">
        <v>124</v>
      </c>
      <c r="D188" s="12">
        <v>53</v>
      </c>
      <c r="E188" s="12">
        <v>41</v>
      </c>
      <c r="F188" s="12">
        <v>146</v>
      </c>
      <c r="G188" s="15"/>
      <c r="H188" s="70">
        <f>B188/R$5</f>
        <v>9.4527845036319613E-2</v>
      </c>
      <c r="I188" s="70">
        <f t="shared" ref="I188" si="162">C188/S$5</f>
        <v>5.8325493885230478E-2</v>
      </c>
      <c r="J188" s="70">
        <f t="shared" ref="J188" si="163">D188/T$5</f>
        <v>3.6326250856751202E-2</v>
      </c>
      <c r="K188" s="70">
        <f t="shared" ref="K188" si="164">E188/U$5</f>
        <v>5.4448871181938911E-2</v>
      </c>
      <c r="L188" s="26">
        <f t="shared" ref="L188" si="165">F188/V$5</f>
        <v>6.3894967177242884E-2</v>
      </c>
      <c r="N188" s="30">
        <f>SUM(B188:F188)</f>
        <v>2316</v>
      </c>
      <c r="O188" s="26">
        <f>N188/SUM($R$5:$V$5)</f>
        <v>8.4919150808491911E-2</v>
      </c>
    </row>
    <row r="189" spans="1:15" ht="15.75" thickBot="1" x14ac:dyDescent="0.3">
      <c r="H189" s="72"/>
      <c r="I189" s="72"/>
      <c r="J189" s="72"/>
      <c r="K189" s="72"/>
    </row>
    <row r="190" spans="1:15" ht="26.25" thickBot="1" x14ac:dyDescent="0.3">
      <c r="A190" s="36" t="s">
        <v>99</v>
      </c>
      <c r="H190" s="72"/>
      <c r="I190" s="72"/>
      <c r="J190" s="72"/>
      <c r="K190" s="72"/>
    </row>
    <row r="191" spans="1:15" ht="15.75" thickBot="1" x14ac:dyDescent="0.3">
      <c r="A191" s="4" t="s">
        <v>8</v>
      </c>
      <c r="B191" s="20">
        <v>20042</v>
      </c>
      <c r="C191" s="21">
        <v>2083</v>
      </c>
      <c r="D191" s="21">
        <v>1426</v>
      </c>
      <c r="E191" s="21">
        <v>735</v>
      </c>
      <c r="F191" s="21">
        <v>2221</v>
      </c>
      <c r="H191" s="72"/>
      <c r="I191" s="72"/>
      <c r="J191" s="72"/>
      <c r="K191" s="72"/>
    </row>
    <row r="192" spans="1:15" ht="15.75" thickBot="1" x14ac:dyDescent="0.3">
      <c r="A192" s="25" t="s">
        <v>100</v>
      </c>
      <c r="B192" s="12">
        <v>608</v>
      </c>
      <c r="C192" s="12">
        <v>43</v>
      </c>
      <c r="D192" s="12">
        <v>33</v>
      </c>
      <c r="E192" s="12">
        <v>18</v>
      </c>
      <c r="F192" s="12">
        <v>64</v>
      </c>
      <c r="G192" s="15"/>
      <c r="H192" s="70">
        <f>B192/R$5</f>
        <v>2.9443099273607748E-2</v>
      </c>
      <c r="I192" s="70">
        <f t="shared" ref="I192" si="166">C192/S$5</f>
        <v>2.0225776105362182E-2</v>
      </c>
      <c r="J192" s="70">
        <f t="shared" ref="J192" si="167">D192/T$5</f>
        <v>2.2618231665524333E-2</v>
      </c>
      <c r="K192" s="70">
        <f t="shared" ref="K192" si="168">E192/U$5</f>
        <v>2.3904382470119521E-2</v>
      </c>
      <c r="L192" s="26">
        <f t="shared" ref="L192" si="169">F192/V$5</f>
        <v>2.800875273522976E-2</v>
      </c>
      <c r="N192" s="30">
        <f>SUM(B192:F192)</f>
        <v>766</v>
      </c>
      <c r="O192" s="26">
        <f>N192/SUM($R$5:$V$5)</f>
        <v>2.8086385802808637E-2</v>
      </c>
    </row>
    <row r="193" spans="1:15" ht="15.75" thickBot="1" x14ac:dyDescent="0.3">
      <c r="H193" s="72"/>
      <c r="I193" s="72"/>
      <c r="J193" s="72"/>
      <c r="K193" s="72"/>
    </row>
    <row r="194" spans="1:15" ht="15.75" thickBot="1" x14ac:dyDescent="0.3">
      <c r="A194" s="36" t="s">
        <v>101</v>
      </c>
      <c r="H194" s="72"/>
      <c r="I194" s="72"/>
      <c r="J194" s="72"/>
      <c r="K194" s="72"/>
    </row>
    <row r="195" spans="1:15" ht="15.75" thickBot="1" x14ac:dyDescent="0.3">
      <c r="A195" s="4" t="s">
        <v>8</v>
      </c>
      <c r="B195" s="20">
        <v>17518</v>
      </c>
      <c r="C195" s="21">
        <v>1844</v>
      </c>
      <c r="D195" s="21">
        <v>1215</v>
      </c>
      <c r="E195" s="21">
        <v>636</v>
      </c>
      <c r="F195" s="21">
        <v>1899</v>
      </c>
      <c r="H195" s="72"/>
      <c r="I195" s="72"/>
      <c r="J195" s="72"/>
      <c r="K195" s="72"/>
    </row>
    <row r="196" spans="1:15" ht="15.75" thickBot="1" x14ac:dyDescent="0.3">
      <c r="A196" s="25" t="s">
        <v>102</v>
      </c>
      <c r="B196" s="12">
        <v>3132</v>
      </c>
      <c r="C196" s="12">
        <v>282</v>
      </c>
      <c r="D196" s="12">
        <v>244</v>
      </c>
      <c r="E196" s="12">
        <v>117</v>
      </c>
      <c r="F196" s="12">
        <v>386</v>
      </c>
      <c r="G196" s="15"/>
      <c r="H196" s="70">
        <f>B196/R$5</f>
        <v>0.15167070217917675</v>
      </c>
      <c r="I196" s="70">
        <f t="shared" ref="I196" si="170">C196/S$5</f>
        <v>0.13264346190028223</v>
      </c>
      <c r="J196" s="70">
        <f t="shared" ref="J196" si="171">D196/T$5</f>
        <v>0.16723783413296778</v>
      </c>
      <c r="K196" s="70">
        <f t="shared" ref="K196" si="172">E196/U$5</f>
        <v>0.15537848605577689</v>
      </c>
      <c r="L196" s="26">
        <f t="shared" ref="L196" si="173">F196/V$5</f>
        <v>0.16892778993435448</v>
      </c>
      <c r="N196" s="30">
        <f>SUM(B196:F196)</f>
        <v>4161</v>
      </c>
      <c r="O196" s="26">
        <f>N196/SUM($R$5:$V$5)</f>
        <v>0.15256847431525686</v>
      </c>
    </row>
    <row r="197" spans="1:15" ht="15.75" thickBot="1" x14ac:dyDescent="0.3">
      <c r="H197" s="72"/>
      <c r="I197" s="72"/>
      <c r="J197" s="72"/>
      <c r="K197" s="72"/>
    </row>
    <row r="198" spans="1:15" ht="26.25" thickBot="1" x14ac:dyDescent="0.3">
      <c r="A198" s="36" t="s">
        <v>103</v>
      </c>
      <c r="H198" s="72"/>
      <c r="I198" s="72"/>
      <c r="J198" s="72"/>
      <c r="K198" s="72"/>
    </row>
    <row r="199" spans="1:15" ht="15.75" thickBot="1" x14ac:dyDescent="0.3">
      <c r="A199" s="4" t="s">
        <v>8</v>
      </c>
      <c r="B199" s="20">
        <v>19155</v>
      </c>
      <c r="C199" s="21">
        <v>1953</v>
      </c>
      <c r="D199" s="21">
        <v>1313</v>
      </c>
      <c r="E199" s="21">
        <v>673</v>
      </c>
      <c r="F199" s="21">
        <v>2113</v>
      </c>
      <c r="H199" s="72"/>
      <c r="I199" s="72"/>
      <c r="J199" s="72"/>
      <c r="K199" s="72"/>
    </row>
    <row r="200" spans="1:15" ht="15.75" thickBot="1" x14ac:dyDescent="0.3">
      <c r="A200" s="25" t="s">
        <v>104</v>
      </c>
      <c r="B200" s="12">
        <v>1495</v>
      </c>
      <c r="C200" s="12">
        <v>173</v>
      </c>
      <c r="D200" s="12">
        <v>146</v>
      </c>
      <c r="E200" s="12">
        <v>80</v>
      </c>
      <c r="F200" s="12">
        <v>172</v>
      </c>
      <c r="G200" s="15"/>
      <c r="H200" s="70">
        <f>B200/R$5</f>
        <v>7.2397094430992737E-2</v>
      </c>
      <c r="I200" s="70">
        <f t="shared" ref="I200" si="174">C200/S$5</f>
        <v>8.1373471307619946E-2</v>
      </c>
      <c r="J200" s="70">
        <f t="shared" ref="J200" si="175">D200/T$5</f>
        <v>0.10006854009595613</v>
      </c>
      <c r="K200" s="70">
        <f t="shared" ref="K200" si="176">E200/U$5</f>
        <v>0.10624169986719788</v>
      </c>
      <c r="L200" s="26">
        <f t="shared" ref="L200" si="177">F200/V$5</f>
        <v>7.5273522975929971E-2</v>
      </c>
      <c r="N200" s="30">
        <f>SUM(B200:F200)</f>
        <v>2066</v>
      </c>
      <c r="O200" s="26">
        <f>N200/SUM($R$5:$V$5)</f>
        <v>7.5752575807575259E-2</v>
      </c>
    </row>
    <row r="201" spans="1:15" ht="15.75" thickBot="1" x14ac:dyDescent="0.3">
      <c r="H201" s="72"/>
      <c r="I201" s="72"/>
      <c r="J201" s="72"/>
      <c r="K201" s="72"/>
    </row>
    <row r="202" spans="1:15" ht="26.25" thickBot="1" x14ac:dyDescent="0.3">
      <c r="A202" s="36" t="s">
        <v>105</v>
      </c>
      <c r="H202" s="72"/>
      <c r="I202" s="72"/>
      <c r="J202" s="72"/>
      <c r="K202" s="72"/>
    </row>
    <row r="203" spans="1:15" ht="15.75" thickBot="1" x14ac:dyDescent="0.3">
      <c r="A203" s="4" t="s">
        <v>8</v>
      </c>
      <c r="B203" s="20">
        <v>20052</v>
      </c>
      <c r="C203" s="21">
        <v>2067</v>
      </c>
      <c r="D203" s="21">
        <v>1411</v>
      </c>
      <c r="E203" s="21">
        <v>734</v>
      </c>
      <c r="F203" s="21">
        <v>2204</v>
      </c>
      <c r="H203" s="72"/>
      <c r="I203" s="72"/>
      <c r="J203" s="72"/>
      <c r="K203" s="72"/>
    </row>
    <row r="204" spans="1:15" ht="15.75" thickBot="1" x14ac:dyDescent="0.3">
      <c r="A204" s="25" t="s">
        <v>106</v>
      </c>
      <c r="B204" s="12">
        <v>598</v>
      </c>
      <c r="C204" s="12">
        <v>59</v>
      </c>
      <c r="D204" s="12">
        <v>48</v>
      </c>
      <c r="E204" s="12">
        <v>19</v>
      </c>
      <c r="F204" s="12">
        <v>81</v>
      </c>
      <c r="G204" s="15"/>
      <c r="H204" s="70">
        <f>B204/R$5</f>
        <v>2.8958837772397095E-2</v>
      </c>
      <c r="I204" s="70">
        <f t="shared" ref="I204" si="178">C204/S$5</f>
        <v>2.7751646284101598E-2</v>
      </c>
      <c r="J204" s="70">
        <f t="shared" ref="J204" si="179">D204/T$5</f>
        <v>3.2899246058944481E-2</v>
      </c>
      <c r="K204" s="70">
        <f t="shared" ref="K204" si="180">E204/U$5</f>
        <v>2.5232403718459494E-2</v>
      </c>
      <c r="L204" s="26">
        <f t="shared" ref="L204" si="181">F204/V$5</f>
        <v>3.5448577680525166E-2</v>
      </c>
      <c r="N204" s="30">
        <f>SUM(B204:F204)</f>
        <v>805</v>
      </c>
      <c r="O204" s="26">
        <f>N204/SUM($R$5:$V$5)</f>
        <v>2.9516371502951638E-2</v>
      </c>
    </row>
    <row r="205" spans="1:15" ht="15.75" thickBot="1" x14ac:dyDescent="0.3">
      <c r="H205" s="72"/>
      <c r="I205" s="72"/>
      <c r="J205" s="72"/>
      <c r="K205" s="72"/>
    </row>
    <row r="206" spans="1:15" ht="26.25" thickBot="1" x14ac:dyDescent="0.3">
      <c r="A206" s="36" t="s">
        <v>107</v>
      </c>
      <c r="H206" s="72"/>
      <c r="I206" s="72"/>
      <c r="J206" s="72"/>
      <c r="K206" s="72"/>
    </row>
    <row r="207" spans="1:15" ht="15.75" thickBot="1" x14ac:dyDescent="0.3">
      <c r="A207" s="4" t="s">
        <v>8</v>
      </c>
      <c r="B207" s="20">
        <v>19838</v>
      </c>
      <c r="C207" s="21">
        <v>2051</v>
      </c>
      <c r="D207" s="21">
        <v>1416</v>
      </c>
      <c r="E207" s="21">
        <v>732</v>
      </c>
      <c r="F207" s="21">
        <v>2189</v>
      </c>
      <c r="H207" s="72"/>
      <c r="I207" s="72"/>
      <c r="J207" s="72"/>
      <c r="K207" s="72"/>
    </row>
    <row r="208" spans="1:15" ht="15.75" thickBot="1" x14ac:dyDescent="0.3">
      <c r="A208" s="25" t="s">
        <v>108</v>
      </c>
      <c r="B208" s="12">
        <v>812</v>
      </c>
      <c r="C208" s="12">
        <v>75</v>
      </c>
      <c r="D208" s="12">
        <v>43</v>
      </c>
      <c r="E208" s="12">
        <v>21</v>
      </c>
      <c r="F208" s="12">
        <v>96</v>
      </c>
      <c r="G208" s="15"/>
      <c r="H208" s="70">
        <f>B208/R$5</f>
        <v>3.9322033898305082E-2</v>
      </c>
      <c r="I208" s="70">
        <f t="shared" ref="I208" si="182">C208/S$5</f>
        <v>3.5277516462841017E-2</v>
      </c>
      <c r="J208" s="70">
        <f t="shared" ref="J208" si="183">D208/T$5</f>
        <v>2.9472241261137764E-2</v>
      </c>
      <c r="K208" s="70">
        <f t="shared" ref="K208" si="184">E208/U$5</f>
        <v>2.7888446215139442E-2</v>
      </c>
      <c r="L208" s="26">
        <f t="shared" ref="L208" si="185">F208/V$5</f>
        <v>4.2013129102844639E-2</v>
      </c>
      <c r="N208" s="30">
        <f>SUM(B208:F208)</f>
        <v>1047</v>
      </c>
      <c r="O208" s="26">
        <f>N208/SUM($R$5:$V$5)</f>
        <v>3.838961610383896E-2</v>
      </c>
    </row>
    <row r="209" spans="1:15" ht="15.75" thickBot="1" x14ac:dyDescent="0.3">
      <c r="H209" s="72"/>
      <c r="I209" s="72"/>
      <c r="J209" s="72"/>
      <c r="K209" s="72"/>
    </row>
    <row r="210" spans="1:15" ht="26.25" thickBot="1" x14ac:dyDescent="0.3">
      <c r="A210" s="36" t="s">
        <v>109</v>
      </c>
      <c r="H210" s="72"/>
      <c r="I210" s="72"/>
      <c r="J210" s="72"/>
      <c r="K210" s="72"/>
    </row>
    <row r="211" spans="1:15" ht="15.75" thickBot="1" x14ac:dyDescent="0.3">
      <c r="A211" s="4" t="s">
        <v>8</v>
      </c>
      <c r="B211" s="20">
        <v>19891</v>
      </c>
      <c r="C211" s="21">
        <v>2057</v>
      </c>
      <c r="D211" s="21">
        <v>1401</v>
      </c>
      <c r="E211" s="21">
        <v>727</v>
      </c>
      <c r="F211" s="21">
        <v>2198</v>
      </c>
      <c r="H211" s="72"/>
      <c r="I211" s="72"/>
      <c r="J211" s="72"/>
      <c r="K211" s="72"/>
    </row>
    <row r="212" spans="1:15" x14ac:dyDescent="0.25">
      <c r="A212" s="27" t="s">
        <v>110</v>
      </c>
      <c r="B212" s="12">
        <v>759</v>
      </c>
      <c r="C212" s="12">
        <v>69</v>
      </c>
      <c r="D212" s="12">
        <v>58</v>
      </c>
      <c r="E212" s="12">
        <v>26</v>
      </c>
      <c r="F212" s="12">
        <v>87</v>
      </c>
      <c r="G212" s="15"/>
      <c r="H212" s="70">
        <f>B212/R$5</f>
        <v>3.6755447941888619E-2</v>
      </c>
      <c r="I212" s="70">
        <f t="shared" ref="I212" si="186">C212/S$5</f>
        <v>3.2455315145813735E-2</v>
      </c>
      <c r="J212" s="70">
        <f t="shared" ref="J212" si="187">D212/T$5</f>
        <v>3.9753255654557916E-2</v>
      </c>
      <c r="K212" s="70">
        <f t="shared" ref="K212" si="188">E212/U$5</f>
        <v>3.4528552456839307E-2</v>
      </c>
      <c r="L212" s="26">
        <f t="shared" ref="L212" si="189">F212/V$5</f>
        <v>3.8074398249452954E-2</v>
      </c>
      <c r="N212" s="30">
        <f>SUM(B212:F212)</f>
        <v>999</v>
      </c>
      <c r="O212" s="26">
        <f>N212/SUM($R$5:$V$5)</f>
        <v>3.6629633703662963E-2</v>
      </c>
    </row>
    <row r="215" spans="1:15" x14ac:dyDescent="0.25">
      <c r="A215" s="1" t="s">
        <v>200</v>
      </c>
    </row>
    <row r="216" spans="1:15" x14ac:dyDescent="0.25">
      <c r="A216" t="s">
        <v>218</v>
      </c>
    </row>
  </sheetData>
  <mergeCells count="3">
    <mergeCell ref="A4:A6"/>
    <mergeCell ref="B4:F4"/>
    <mergeCell ref="H4:L4"/>
  </mergeCells>
  <pageMargins left="0.70866141732283472" right="0.70866141732283472" top="0.74803149606299213" bottom="0.74803149606299213" header="0.31496062992125984" footer="0.31496062992125984"/>
  <pageSetup paperSize="9" scale="41" fitToHeight="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385D7-E8DA-4193-9C1E-2B5B4B97F7A6}">
  <sheetPr>
    <pageSetUpPr fitToPage="1"/>
  </sheetPr>
  <dimension ref="A1:W171"/>
  <sheetViews>
    <sheetView workbookViewId="0">
      <selection sqref="A1:H1"/>
    </sheetView>
  </sheetViews>
  <sheetFormatPr defaultRowHeight="15" x14ac:dyDescent="0.25"/>
  <cols>
    <col min="1" max="1" width="32.85546875" customWidth="1"/>
    <col min="6" max="6" width="12.5703125" customWidth="1"/>
    <col min="7" max="7" width="6.5703125" customWidth="1"/>
    <col min="12" max="12" width="12.28515625" customWidth="1"/>
    <col min="13" max="13" width="2.7109375" customWidth="1"/>
    <col min="14" max="14" width="8.7109375" style="28"/>
    <col min="15" max="15" width="10.42578125" style="28" customWidth="1"/>
    <col min="17" max="17" width="10.42578125" customWidth="1"/>
    <col min="22" max="22" width="17.5703125" customWidth="1"/>
  </cols>
  <sheetData>
    <row r="1" spans="1:23" ht="15.75" x14ac:dyDescent="0.25">
      <c r="A1" s="58" t="s">
        <v>190</v>
      </c>
      <c r="B1" s="58"/>
      <c r="C1" s="58"/>
      <c r="D1" s="58"/>
      <c r="E1" s="58"/>
      <c r="F1" s="58"/>
      <c r="G1" s="58"/>
      <c r="H1" s="58"/>
      <c r="J1" s="3" t="s">
        <v>116</v>
      </c>
      <c r="K1" s="16"/>
      <c r="L1" t="s">
        <v>117</v>
      </c>
    </row>
    <row r="3" spans="1:23" ht="14.45" customHeight="1" x14ac:dyDescent="0.25">
      <c r="A3" s="66" t="s">
        <v>212</v>
      </c>
      <c r="B3" s="66"/>
      <c r="C3" s="66"/>
      <c r="D3" s="66"/>
      <c r="E3" s="66"/>
      <c r="F3" s="66"/>
      <c r="G3" s="66"/>
      <c r="H3" s="66"/>
      <c r="I3" s="66"/>
      <c r="J3" s="66"/>
      <c r="K3" s="66"/>
      <c r="L3" s="66"/>
      <c r="Q3" s="66" t="s">
        <v>194</v>
      </c>
      <c r="R3" s="66"/>
      <c r="S3" s="66"/>
      <c r="T3" s="66"/>
      <c r="U3" s="66"/>
      <c r="V3" s="66"/>
      <c r="W3" s="66"/>
    </row>
    <row r="4" spans="1:23" ht="15.75" thickBot="1" x14ac:dyDescent="0.3">
      <c r="A4" s="66"/>
      <c r="B4" s="66"/>
      <c r="C4" s="66"/>
      <c r="D4" s="66"/>
      <c r="E4" s="66"/>
      <c r="F4" s="66"/>
      <c r="G4" s="66"/>
      <c r="H4" s="66"/>
      <c r="I4" s="66"/>
      <c r="J4" s="66"/>
      <c r="K4" s="66"/>
      <c r="L4" s="66"/>
      <c r="Q4" s="66"/>
      <c r="R4" s="66"/>
      <c r="S4" s="66"/>
      <c r="T4" s="66"/>
      <c r="U4" s="66"/>
      <c r="V4" s="66"/>
      <c r="W4" s="66"/>
    </row>
    <row r="5" spans="1:23" ht="26.25" thickBot="1" x14ac:dyDescent="0.3">
      <c r="A5" s="60"/>
      <c r="B5" s="63" t="s">
        <v>0</v>
      </c>
      <c r="C5" s="64"/>
      <c r="D5" s="64"/>
      <c r="E5" s="64"/>
      <c r="F5" s="65"/>
      <c r="H5" s="63" t="s">
        <v>0</v>
      </c>
      <c r="I5" s="64"/>
      <c r="J5" s="64"/>
      <c r="K5" s="64"/>
      <c r="L5" s="65"/>
      <c r="Q5" s="18" t="s">
        <v>111</v>
      </c>
      <c r="R5" s="38" t="s">
        <v>1</v>
      </c>
      <c r="S5" s="39" t="s">
        <v>2</v>
      </c>
      <c r="T5" s="39" t="s">
        <v>3</v>
      </c>
      <c r="U5" s="39" t="s">
        <v>4</v>
      </c>
      <c r="V5" s="41" t="s">
        <v>5</v>
      </c>
    </row>
    <row r="6" spans="1:23" ht="45.75" thickBot="1" x14ac:dyDescent="0.3">
      <c r="A6" s="61"/>
      <c r="B6" s="46" t="s">
        <v>1</v>
      </c>
      <c r="C6" s="2" t="s">
        <v>2</v>
      </c>
      <c r="D6" s="2" t="s">
        <v>3</v>
      </c>
      <c r="E6" s="2" t="s">
        <v>4</v>
      </c>
      <c r="F6" s="2" t="s">
        <v>5</v>
      </c>
      <c r="H6" s="47" t="s">
        <v>1</v>
      </c>
      <c r="I6" s="2" t="s">
        <v>2</v>
      </c>
      <c r="J6" s="2" t="s">
        <v>3</v>
      </c>
      <c r="K6" s="2" t="s">
        <v>4</v>
      </c>
      <c r="L6" s="2" t="s">
        <v>5</v>
      </c>
      <c r="N6" s="32" t="s">
        <v>188</v>
      </c>
      <c r="O6" s="33" t="s">
        <v>189</v>
      </c>
      <c r="Q6" s="19" t="s">
        <v>112</v>
      </c>
      <c r="R6" s="5">
        <v>1396</v>
      </c>
      <c r="S6" s="5">
        <v>333</v>
      </c>
      <c r="T6" s="5">
        <v>136</v>
      </c>
      <c r="U6" s="5">
        <v>76</v>
      </c>
      <c r="V6" s="5">
        <v>182</v>
      </c>
    </row>
    <row r="7" spans="1:23" ht="15.75" thickBot="1" x14ac:dyDescent="0.3">
      <c r="A7" s="62"/>
      <c r="B7" s="46" t="s">
        <v>6</v>
      </c>
      <c r="C7" s="2" t="s">
        <v>6</v>
      </c>
      <c r="D7" s="2" t="s">
        <v>6</v>
      </c>
      <c r="E7" s="2" t="s">
        <v>6</v>
      </c>
      <c r="F7" s="2" t="s">
        <v>6</v>
      </c>
      <c r="Q7" s="40" t="s">
        <v>113</v>
      </c>
      <c r="R7" s="5">
        <v>65.760000000000005</v>
      </c>
      <c r="S7" s="5">
        <v>15.69</v>
      </c>
      <c r="T7" s="5">
        <v>6.41</v>
      </c>
      <c r="U7" s="5">
        <v>3.58</v>
      </c>
      <c r="V7" s="5">
        <v>8.57</v>
      </c>
    </row>
    <row r="8" spans="1:23" ht="15.75" thickBot="1" x14ac:dyDescent="0.3">
      <c r="A8" s="4" t="s">
        <v>209</v>
      </c>
    </row>
    <row r="9" spans="1:23" ht="15.75" thickBot="1" x14ac:dyDescent="0.3">
      <c r="A9" s="4" t="s">
        <v>8</v>
      </c>
      <c r="B9" s="20">
        <v>649</v>
      </c>
      <c r="C9" s="21">
        <v>148</v>
      </c>
      <c r="D9" s="21">
        <v>57</v>
      </c>
      <c r="E9" s="21">
        <v>31</v>
      </c>
      <c r="F9" s="21">
        <v>84</v>
      </c>
      <c r="H9" s="8"/>
      <c r="I9" s="8"/>
      <c r="J9" s="8"/>
      <c r="K9" s="8"/>
      <c r="L9" s="8"/>
    </row>
    <row r="10" spans="1:23" ht="15.75" thickBot="1" x14ac:dyDescent="0.3">
      <c r="A10" s="23" t="s">
        <v>191</v>
      </c>
      <c r="B10" s="9">
        <v>125</v>
      </c>
      <c r="C10" s="9">
        <v>46</v>
      </c>
      <c r="D10" s="9">
        <v>19</v>
      </c>
      <c r="E10" s="9">
        <v>4</v>
      </c>
      <c r="F10" s="9">
        <v>17</v>
      </c>
      <c r="H10" s="24">
        <f>B10/SUM(B$10:B$12)</f>
        <v>0.16733601070950468</v>
      </c>
      <c r="I10" s="24">
        <f>C10/SUM(C$10:C$12)</f>
        <v>0.24864864864864866</v>
      </c>
      <c r="J10" s="24">
        <f>D10/SUM(D$10:D$12)</f>
        <v>0.24050632911392406</v>
      </c>
      <c r="K10" s="24">
        <f>E10/SUM(E$10:E$12)</f>
        <v>8.8888888888888892E-2</v>
      </c>
      <c r="L10" s="24">
        <f>F10/SUM(F$10:F$12)</f>
        <v>0.17346938775510204</v>
      </c>
      <c r="N10" s="29">
        <f>SUM(B10:F10)</f>
        <v>211</v>
      </c>
      <c r="O10" s="24">
        <f>N10/SUM($B$10:$F$12)</f>
        <v>0.18284228769497402</v>
      </c>
    </row>
    <row r="11" spans="1:23" ht="15.75" thickBot="1" x14ac:dyDescent="0.3">
      <c r="A11" s="23" t="s">
        <v>192</v>
      </c>
      <c r="B11" s="9">
        <v>280</v>
      </c>
      <c r="C11" s="9">
        <v>46</v>
      </c>
      <c r="D11" s="9">
        <v>19</v>
      </c>
      <c r="E11" s="9">
        <v>16</v>
      </c>
      <c r="F11" s="9">
        <v>37</v>
      </c>
      <c r="H11" s="24">
        <f t="shared" ref="H11:H12" si="0">B11/SUM(B$10:B$12)</f>
        <v>0.37483266398929049</v>
      </c>
      <c r="I11" s="24">
        <f t="shared" ref="I11:L12" si="1">C11/SUM(C$10:C$12)</f>
        <v>0.24864864864864866</v>
      </c>
      <c r="J11" s="24">
        <f t="shared" si="1"/>
        <v>0.24050632911392406</v>
      </c>
      <c r="K11" s="24">
        <f t="shared" si="1"/>
        <v>0.35555555555555557</v>
      </c>
      <c r="L11" s="24">
        <f t="shared" si="1"/>
        <v>0.37755102040816324</v>
      </c>
      <c r="N11" s="29">
        <f t="shared" ref="N11" si="2">SUM(B11:F11)</f>
        <v>398</v>
      </c>
      <c r="O11" s="24">
        <f>N11/SUM($B$10:$F$12)</f>
        <v>0.34488734835355284</v>
      </c>
    </row>
    <row r="12" spans="1:23" x14ac:dyDescent="0.25">
      <c r="A12" s="31" t="s">
        <v>193</v>
      </c>
      <c r="B12" s="9">
        <v>342</v>
      </c>
      <c r="C12" s="9">
        <v>93</v>
      </c>
      <c r="D12" s="9">
        <v>41</v>
      </c>
      <c r="E12" s="9">
        <v>25</v>
      </c>
      <c r="F12" s="9">
        <v>44</v>
      </c>
      <c r="H12" s="24">
        <f t="shared" si="0"/>
        <v>0.45783132530120479</v>
      </c>
      <c r="I12" s="24">
        <f t="shared" si="1"/>
        <v>0.50270270270270268</v>
      </c>
      <c r="J12" s="24">
        <f t="shared" si="1"/>
        <v>0.51898734177215189</v>
      </c>
      <c r="K12" s="24">
        <f t="shared" si="1"/>
        <v>0.55555555555555558</v>
      </c>
      <c r="L12" s="24">
        <f t="shared" si="1"/>
        <v>0.44897959183673469</v>
      </c>
      <c r="N12" s="29">
        <f>SUM(B12:F12)</f>
        <v>545</v>
      </c>
      <c r="O12" s="24">
        <f>N12/SUM($B$10:$F$12)</f>
        <v>0.47227036395147315</v>
      </c>
    </row>
    <row r="13" spans="1:23" x14ac:dyDescent="0.25">
      <c r="N13"/>
      <c r="O13"/>
    </row>
    <row r="14" spans="1:23" x14ac:dyDescent="0.25">
      <c r="N14"/>
      <c r="O14"/>
    </row>
    <row r="15" spans="1:23" ht="14.45" customHeight="1" x14ac:dyDescent="0.25">
      <c r="A15" s="1" t="s">
        <v>200</v>
      </c>
      <c r="H15" s="8"/>
      <c r="I15" s="8"/>
      <c r="J15" s="8"/>
      <c r="K15" s="8"/>
      <c r="L15" s="8"/>
      <c r="N15"/>
      <c r="O15"/>
    </row>
    <row r="16" spans="1:23" x14ac:dyDescent="0.25">
      <c r="A16" t="s">
        <v>208</v>
      </c>
      <c r="H16" s="34"/>
      <c r="I16" s="34"/>
      <c r="J16" s="8"/>
      <c r="K16" s="8"/>
      <c r="L16" s="8"/>
      <c r="N16"/>
      <c r="O16"/>
    </row>
    <row r="17" spans="8:15" x14ac:dyDescent="0.25">
      <c r="H17" s="34"/>
      <c r="I17" s="34"/>
      <c r="J17" s="8"/>
      <c r="K17" s="8"/>
      <c r="L17" s="8"/>
      <c r="N17"/>
      <c r="O17"/>
    </row>
    <row r="18" spans="8:15" x14ac:dyDescent="0.25">
      <c r="N18"/>
      <c r="O18"/>
    </row>
    <row r="19" spans="8:15" x14ac:dyDescent="0.25">
      <c r="N19"/>
      <c r="O19"/>
    </row>
    <row r="20" spans="8:15" x14ac:dyDescent="0.25">
      <c r="N20"/>
      <c r="O20"/>
    </row>
    <row r="21" spans="8:15" x14ac:dyDescent="0.25">
      <c r="H21" s="8"/>
      <c r="I21" s="8"/>
      <c r="J21" s="8"/>
      <c r="K21" s="8"/>
      <c r="L21" s="8"/>
      <c r="N21"/>
      <c r="O21"/>
    </row>
    <row r="22" spans="8:15" x14ac:dyDescent="0.25">
      <c r="H22" s="8"/>
      <c r="I22" s="8"/>
      <c r="J22" s="8"/>
      <c r="K22" s="8"/>
      <c r="L22" s="8"/>
      <c r="N22"/>
      <c r="O22"/>
    </row>
    <row r="23" spans="8:15" x14ac:dyDescent="0.25">
      <c r="H23" s="8"/>
      <c r="I23" s="8"/>
      <c r="J23" s="8"/>
      <c r="K23" s="8"/>
      <c r="L23" s="8"/>
      <c r="N23"/>
      <c r="O23"/>
    </row>
    <row r="24" spans="8:15" x14ac:dyDescent="0.25">
      <c r="H24" s="8"/>
      <c r="I24" s="8"/>
      <c r="J24" s="8"/>
      <c r="K24" s="8"/>
      <c r="L24" s="8"/>
      <c r="N24"/>
      <c r="O24"/>
    </row>
    <row r="25" spans="8:15" x14ac:dyDescent="0.25">
      <c r="N25"/>
      <c r="O25"/>
    </row>
    <row r="26" spans="8:15" x14ac:dyDescent="0.25">
      <c r="N26"/>
      <c r="O26"/>
    </row>
    <row r="27" spans="8:15" x14ac:dyDescent="0.25">
      <c r="N27"/>
      <c r="O27"/>
    </row>
    <row r="28" spans="8:15" x14ac:dyDescent="0.25">
      <c r="H28" s="8"/>
      <c r="I28" s="8"/>
      <c r="J28" s="8"/>
      <c r="K28" s="8"/>
      <c r="L28" s="8"/>
      <c r="N28"/>
      <c r="O28"/>
    </row>
    <row r="29" spans="8:15" x14ac:dyDescent="0.25">
      <c r="H29" s="8"/>
      <c r="I29" s="8"/>
      <c r="J29" s="8"/>
      <c r="K29" s="8"/>
      <c r="L29" s="8"/>
      <c r="N29"/>
      <c r="O29"/>
    </row>
    <row r="30" spans="8:15" x14ac:dyDescent="0.25">
      <c r="N30"/>
      <c r="O30"/>
    </row>
    <row r="31" spans="8:15" x14ac:dyDescent="0.25">
      <c r="N31"/>
      <c r="O31"/>
    </row>
    <row r="32" spans="8:15" x14ac:dyDescent="0.25">
      <c r="N32"/>
      <c r="O32"/>
    </row>
    <row r="33" spans="8:15" x14ac:dyDescent="0.25">
      <c r="N33"/>
      <c r="O33"/>
    </row>
    <row r="34" spans="8:15" x14ac:dyDescent="0.25">
      <c r="H34" s="8"/>
      <c r="I34" s="8"/>
      <c r="J34" s="8"/>
      <c r="K34" s="8"/>
      <c r="L34" s="8"/>
      <c r="N34"/>
      <c r="O34"/>
    </row>
    <row r="35" spans="8:15" x14ac:dyDescent="0.25">
      <c r="N35"/>
      <c r="O35"/>
    </row>
    <row r="36" spans="8:15" x14ac:dyDescent="0.25">
      <c r="N36"/>
      <c r="O36"/>
    </row>
    <row r="37" spans="8:15" x14ac:dyDescent="0.25">
      <c r="N37"/>
      <c r="O37"/>
    </row>
    <row r="38" spans="8:15" x14ac:dyDescent="0.25">
      <c r="H38" s="8"/>
      <c r="I38" s="8"/>
      <c r="J38" s="8"/>
      <c r="K38" s="8"/>
      <c r="L38" s="8"/>
      <c r="N38"/>
      <c r="O38"/>
    </row>
    <row r="39" spans="8:15" x14ac:dyDescent="0.25">
      <c r="H39" s="8"/>
      <c r="I39" s="8"/>
      <c r="J39" s="8"/>
      <c r="K39" s="8"/>
      <c r="L39" s="8"/>
      <c r="N39"/>
      <c r="O39"/>
    </row>
    <row r="40" spans="8:15" x14ac:dyDescent="0.25">
      <c r="H40" s="8"/>
      <c r="I40" s="8"/>
      <c r="J40" s="8"/>
      <c r="K40" s="8"/>
      <c r="L40" s="8"/>
      <c r="N40"/>
      <c r="O40"/>
    </row>
    <row r="41" spans="8:15" x14ac:dyDescent="0.25">
      <c r="N41"/>
      <c r="O41"/>
    </row>
    <row r="42" spans="8:15" x14ac:dyDescent="0.25">
      <c r="N42"/>
      <c r="O42"/>
    </row>
    <row r="43" spans="8:15" x14ac:dyDescent="0.25">
      <c r="N43"/>
      <c r="O43"/>
    </row>
    <row r="44" spans="8:15" x14ac:dyDescent="0.25">
      <c r="H44" s="8"/>
      <c r="I44" s="8"/>
      <c r="J44" s="8"/>
      <c r="K44" s="8"/>
      <c r="L44" s="8"/>
      <c r="N44"/>
      <c r="O44"/>
    </row>
    <row r="45" spans="8:15" x14ac:dyDescent="0.25">
      <c r="N45"/>
      <c r="O45"/>
    </row>
    <row r="46" spans="8:15" x14ac:dyDescent="0.25">
      <c r="N46"/>
      <c r="O46"/>
    </row>
    <row r="47" spans="8:15" x14ac:dyDescent="0.25">
      <c r="H47" s="8"/>
      <c r="I47" s="8"/>
      <c r="J47" s="8"/>
      <c r="K47" s="8"/>
      <c r="L47" s="8"/>
      <c r="N47"/>
      <c r="O47"/>
    </row>
    <row r="48" spans="8:15" x14ac:dyDescent="0.25">
      <c r="N48"/>
      <c r="O48"/>
    </row>
    <row r="49" spans="8:15" x14ac:dyDescent="0.25">
      <c r="N49"/>
      <c r="O49"/>
    </row>
    <row r="50" spans="8:15" x14ac:dyDescent="0.25">
      <c r="H50" s="8"/>
      <c r="I50" s="8"/>
      <c r="J50" s="8"/>
      <c r="K50" s="8"/>
      <c r="L50" s="8"/>
      <c r="N50"/>
      <c r="O50"/>
    </row>
    <row r="51" spans="8:15" x14ac:dyDescent="0.25">
      <c r="N51"/>
      <c r="O51"/>
    </row>
    <row r="52" spans="8:15" x14ac:dyDescent="0.25">
      <c r="N52"/>
      <c r="O52"/>
    </row>
    <row r="53" spans="8:15" x14ac:dyDescent="0.25">
      <c r="H53" s="8"/>
      <c r="I53" s="8"/>
      <c r="J53" s="8"/>
      <c r="K53" s="8"/>
      <c r="L53" s="8"/>
      <c r="N53"/>
      <c r="O53"/>
    </row>
    <row r="54" spans="8:15" x14ac:dyDescent="0.25">
      <c r="N54"/>
      <c r="O54"/>
    </row>
    <row r="55" spans="8:15" x14ac:dyDescent="0.25">
      <c r="N55"/>
      <c r="O55"/>
    </row>
    <row r="56" spans="8:15" x14ac:dyDescent="0.25">
      <c r="H56" s="8"/>
      <c r="I56" s="8"/>
      <c r="J56" s="8"/>
      <c r="K56" s="8"/>
      <c r="L56" s="8"/>
      <c r="N56"/>
      <c r="O56"/>
    </row>
    <row r="57" spans="8:15" x14ac:dyDescent="0.25">
      <c r="N57"/>
      <c r="O57"/>
    </row>
    <row r="58" spans="8:15" x14ac:dyDescent="0.25">
      <c r="N58"/>
      <c r="O58"/>
    </row>
    <row r="59" spans="8:15" x14ac:dyDescent="0.25">
      <c r="H59" s="8"/>
      <c r="I59" s="8"/>
      <c r="J59" s="8"/>
      <c r="K59" s="8"/>
      <c r="L59" s="8"/>
      <c r="N59"/>
      <c r="O59"/>
    </row>
    <row r="60" spans="8:15" x14ac:dyDescent="0.25">
      <c r="N60"/>
      <c r="O60"/>
    </row>
    <row r="61" spans="8:15" x14ac:dyDescent="0.25">
      <c r="N61"/>
      <c r="O61"/>
    </row>
    <row r="62" spans="8:15" x14ac:dyDescent="0.25">
      <c r="H62" s="8"/>
      <c r="I62" s="8"/>
      <c r="J62" s="8"/>
      <c r="K62" s="8"/>
      <c r="L62" s="8"/>
      <c r="N62"/>
      <c r="O62"/>
    </row>
    <row r="63" spans="8:15" x14ac:dyDescent="0.25">
      <c r="N63"/>
      <c r="O63"/>
    </row>
    <row r="64" spans="8:15" x14ac:dyDescent="0.25">
      <c r="N64"/>
      <c r="O64"/>
    </row>
    <row r="65" spans="8:15" x14ac:dyDescent="0.25">
      <c r="H65" s="8"/>
      <c r="I65" s="8"/>
      <c r="J65" s="8"/>
      <c r="K65" s="8"/>
      <c r="L65" s="8"/>
      <c r="N65"/>
      <c r="O65"/>
    </row>
    <row r="66" spans="8:15" x14ac:dyDescent="0.25">
      <c r="N66"/>
      <c r="O66"/>
    </row>
    <row r="67" spans="8:15" x14ac:dyDescent="0.25">
      <c r="N67"/>
      <c r="O67"/>
    </row>
    <row r="68" spans="8:15" x14ac:dyDescent="0.25">
      <c r="H68" s="8"/>
      <c r="I68" s="8"/>
      <c r="J68" s="8"/>
      <c r="K68" s="8"/>
      <c r="L68" s="8"/>
      <c r="N68"/>
      <c r="O68"/>
    </row>
    <row r="69" spans="8:15" x14ac:dyDescent="0.25">
      <c r="N69"/>
      <c r="O69"/>
    </row>
    <row r="70" spans="8:15" x14ac:dyDescent="0.25">
      <c r="N70"/>
      <c r="O70"/>
    </row>
    <row r="71" spans="8:15" x14ac:dyDescent="0.25">
      <c r="H71" s="8"/>
      <c r="I71" s="8"/>
      <c r="J71" s="8"/>
      <c r="K71" s="8"/>
      <c r="L71" s="8"/>
      <c r="N71"/>
      <c r="O71"/>
    </row>
    <row r="72" spans="8:15" x14ac:dyDescent="0.25">
      <c r="N72"/>
      <c r="O72"/>
    </row>
    <row r="73" spans="8:15" x14ac:dyDescent="0.25">
      <c r="N73"/>
      <c r="O73"/>
    </row>
    <row r="74" spans="8:15" x14ac:dyDescent="0.25">
      <c r="H74" s="8"/>
      <c r="I74" s="8"/>
      <c r="J74" s="8"/>
      <c r="K74" s="8"/>
      <c r="L74" s="8"/>
      <c r="N74"/>
      <c r="O74"/>
    </row>
    <row r="75" spans="8:15" x14ac:dyDescent="0.25">
      <c r="N75"/>
      <c r="O75"/>
    </row>
    <row r="76" spans="8:15" x14ac:dyDescent="0.25">
      <c r="N76"/>
      <c r="O76"/>
    </row>
    <row r="77" spans="8:15" x14ac:dyDescent="0.25">
      <c r="H77" s="8"/>
      <c r="I77" s="8"/>
      <c r="J77" s="8"/>
      <c r="K77" s="8"/>
      <c r="L77" s="8"/>
      <c r="N77"/>
      <c r="O77"/>
    </row>
    <row r="78" spans="8:15" x14ac:dyDescent="0.25">
      <c r="N78"/>
      <c r="O78"/>
    </row>
    <row r="79" spans="8:15" x14ac:dyDescent="0.25">
      <c r="N79"/>
      <c r="O79"/>
    </row>
    <row r="80" spans="8:15" x14ac:dyDescent="0.25">
      <c r="H80" s="8"/>
      <c r="I80" s="8"/>
      <c r="J80" s="8"/>
      <c r="K80" s="8"/>
      <c r="L80" s="8"/>
      <c r="N80"/>
      <c r="O80"/>
    </row>
    <row r="81" spans="8:15" x14ac:dyDescent="0.25">
      <c r="N81"/>
      <c r="O81"/>
    </row>
    <row r="82" spans="8:15" x14ac:dyDescent="0.25">
      <c r="N82"/>
      <c r="O82"/>
    </row>
    <row r="83" spans="8:15" x14ac:dyDescent="0.25">
      <c r="H83" s="8"/>
      <c r="I83" s="8"/>
      <c r="J83" s="8"/>
      <c r="K83" s="8"/>
      <c r="L83" s="8"/>
      <c r="N83"/>
      <c r="O83"/>
    </row>
    <row r="84" spans="8:15" x14ac:dyDescent="0.25">
      <c r="N84"/>
      <c r="O84"/>
    </row>
    <row r="85" spans="8:15" x14ac:dyDescent="0.25">
      <c r="N85"/>
      <c r="O85"/>
    </row>
    <row r="86" spans="8:15" x14ac:dyDescent="0.25">
      <c r="H86" s="8"/>
      <c r="I86" s="8"/>
      <c r="J86" s="8"/>
      <c r="K86" s="8"/>
      <c r="L86" s="8"/>
      <c r="N86"/>
      <c r="O86"/>
    </row>
    <row r="87" spans="8:15" x14ac:dyDescent="0.25">
      <c r="N87"/>
      <c r="O87"/>
    </row>
    <row r="88" spans="8:15" x14ac:dyDescent="0.25">
      <c r="N88"/>
      <c r="O88"/>
    </row>
    <row r="89" spans="8:15" x14ac:dyDescent="0.25">
      <c r="H89" s="8"/>
      <c r="I89" s="8"/>
      <c r="J89" s="8"/>
      <c r="K89" s="8"/>
      <c r="L89" s="8"/>
      <c r="N89"/>
      <c r="O89"/>
    </row>
    <row r="90" spans="8:15" x14ac:dyDescent="0.25">
      <c r="N90"/>
      <c r="O90"/>
    </row>
    <row r="91" spans="8:15" x14ac:dyDescent="0.25">
      <c r="N91"/>
      <c r="O91"/>
    </row>
    <row r="92" spans="8:15" x14ac:dyDescent="0.25">
      <c r="H92" s="8"/>
      <c r="I92" s="8"/>
      <c r="J92" s="8"/>
      <c r="K92" s="8"/>
      <c r="L92" s="8"/>
      <c r="N92"/>
      <c r="O92"/>
    </row>
    <row r="93" spans="8:15" x14ac:dyDescent="0.25">
      <c r="N93"/>
      <c r="O93"/>
    </row>
    <row r="94" spans="8:15" x14ac:dyDescent="0.25">
      <c r="N94"/>
      <c r="O94"/>
    </row>
    <row r="95" spans="8:15" x14ac:dyDescent="0.25">
      <c r="H95" s="8"/>
      <c r="I95" s="8"/>
      <c r="J95" s="8"/>
      <c r="K95" s="8"/>
      <c r="L95" s="8"/>
      <c r="N95"/>
      <c r="O95"/>
    </row>
    <row r="96" spans="8:15" x14ac:dyDescent="0.25">
      <c r="N96"/>
      <c r="O96"/>
    </row>
    <row r="97" spans="8:15" x14ac:dyDescent="0.25">
      <c r="N97"/>
      <c r="O97"/>
    </row>
    <row r="98" spans="8:15" x14ac:dyDescent="0.25">
      <c r="H98" s="8"/>
      <c r="I98" s="8"/>
      <c r="J98" s="8"/>
      <c r="K98" s="8"/>
      <c r="L98" s="8"/>
      <c r="N98"/>
      <c r="O98"/>
    </row>
    <row r="99" spans="8:15" x14ac:dyDescent="0.25">
      <c r="N99"/>
      <c r="O99"/>
    </row>
    <row r="100" spans="8:15" x14ac:dyDescent="0.25">
      <c r="N100"/>
      <c r="O100"/>
    </row>
    <row r="101" spans="8:15" x14ac:dyDescent="0.25">
      <c r="H101" s="8"/>
      <c r="I101" s="8"/>
      <c r="J101" s="8"/>
      <c r="K101" s="8"/>
      <c r="L101" s="8"/>
      <c r="N101"/>
      <c r="O101"/>
    </row>
    <row r="102" spans="8:15" x14ac:dyDescent="0.25">
      <c r="N102"/>
      <c r="O102"/>
    </row>
    <row r="103" spans="8:15" x14ac:dyDescent="0.25">
      <c r="N103"/>
      <c r="O103"/>
    </row>
    <row r="104" spans="8:15" x14ac:dyDescent="0.25">
      <c r="H104" s="8"/>
      <c r="I104" s="8"/>
      <c r="J104" s="8"/>
      <c r="K104" s="8"/>
      <c r="L104" s="8"/>
      <c r="N104"/>
      <c r="O104"/>
    </row>
    <row r="105" spans="8:15" x14ac:dyDescent="0.25">
      <c r="N105"/>
      <c r="O105"/>
    </row>
    <row r="106" spans="8:15" x14ac:dyDescent="0.25">
      <c r="N106"/>
      <c r="O106"/>
    </row>
    <row r="107" spans="8:15" x14ac:dyDescent="0.25">
      <c r="H107" s="8"/>
      <c r="I107" s="8"/>
      <c r="J107" s="8"/>
      <c r="K107" s="8"/>
      <c r="L107" s="8"/>
      <c r="N107"/>
      <c r="O107"/>
    </row>
    <row r="108" spans="8:15" x14ac:dyDescent="0.25">
      <c r="N108"/>
      <c r="O108"/>
    </row>
    <row r="109" spans="8:15" x14ac:dyDescent="0.25">
      <c r="N109"/>
      <c r="O109"/>
    </row>
    <row r="110" spans="8:15" x14ac:dyDescent="0.25">
      <c r="H110" s="8"/>
      <c r="I110" s="8"/>
      <c r="J110" s="8"/>
      <c r="K110" s="8"/>
      <c r="L110" s="8"/>
      <c r="N110"/>
      <c r="O110"/>
    </row>
    <row r="111" spans="8:15" x14ac:dyDescent="0.25">
      <c r="N111"/>
      <c r="O111"/>
    </row>
    <row r="112" spans="8:15" x14ac:dyDescent="0.25">
      <c r="N112"/>
      <c r="O112"/>
    </row>
    <row r="113" spans="8:15" x14ac:dyDescent="0.25">
      <c r="H113" s="8"/>
      <c r="I113" s="8"/>
      <c r="J113" s="8"/>
      <c r="K113" s="8"/>
      <c r="L113" s="8"/>
      <c r="N113"/>
      <c r="O113"/>
    </row>
    <row r="114" spans="8:15" x14ac:dyDescent="0.25">
      <c r="N114"/>
      <c r="O114"/>
    </row>
    <row r="115" spans="8:15" x14ac:dyDescent="0.25">
      <c r="N115"/>
      <c r="O115"/>
    </row>
    <row r="116" spans="8:15" x14ac:dyDescent="0.25">
      <c r="H116" s="8"/>
      <c r="I116" s="8"/>
      <c r="J116" s="8"/>
      <c r="K116" s="8"/>
      <c r="L116" s="8"/>
      <c r="N116"/>
      <c r="O116"/>
    </row>
    <row r="117" spans="8:15" x14ac:dyDescent="0.25">
      <c r="N117"/>
      <c r="O117"/>
    </row>
    <row r="118" spans="8:15" x14ac:dyDescent="0.25">
      <c r="N118"/>
      <c r="O118"/>
    </row>
    <row r="119" spans="8:15" x14ac:dyDescent="0.25">
      <c r="H119" s="8"/>
      <c r="I119" s="8"/>
      <c r="J119" s="8"/>
      <c r="K119" s="8"/>
      <c r="L119" s="8"/>
      <c r="N119"/>
      <c r="O119"/>
    </row>
    <row r="120" spans="8:15" x14ac:dyDescent="0.25">
      <c r="N120"/>
      <c r="O120"/>
    </row>
    <row r="121" spans="8:15" x14ac:dyDescent="0.25">
      <c r="N121"/>
      <c r="O121"/>
    </row>
    <row r="122" spans="8:15" x14ac:dyDescent="0.25">
      <c r="H122" s="8"/>
      <c r="I122" s="8"/>
      <c r="J122" s="8"/>
      <c r="K122" s="8"/>
      <c r="L122" s="8"/>
      <c r="N122"/>
      <c r="O122"/>
    </row>
    <row r="123" spans="8:15" x14ac:dyDescent="0.25">
      <c r="N123"/>
      <c r="O123"/>
    </row>
    <row r="124" spans="8:15" x14ac:dyDescent="0.25">
      <c r="N124"/>
      <c r="O124"/>
    </row>
    <row r="125" spans="8:15" x14ac:dyDescent="0.25">
      <c r="H125" s="8"/>
      <c r="I125" s="8"/>
      <c r="J125" s="8"/>
      <c r="K125" s="8"/>
      <c r="L125" s="8"/>
      <c r="N125"/>
      <c r="O125"/>
    </row>
    <row r="126" spans="8:15" x14ac:dyDescent="0.25">
      <c r="N126"/>
      <c r="O126"/>
    </row>
    <row r="127" spans="8:15" x14ac:dyDescent="0.25">
      <c r="N127"/>
      <c r="O127"/>
    </row>
    <row r="128" spans="8:15" x14ac:dyDescent="0.25">
      <c r="H128" s="8"/>
      <c r="I128" s="8"/>
      <c r="J128" s="8"/>
      <c r="K128" s="8"/>
      <c r="L128" s="8"/>
      <c r="N128"/>
      <c r="O128"/>
    </row>
    <row r="129" spans="8:15" x14ac:dyDescent="0.25">
      <c r="N129"/>
      <c r="O129"/>
    </row>
    <row r="130" spans="8:15" x14ac:dyDescent="0.25">
      <c r="N130"/>
      <c r="O130"/>
    </row>
    <row r="131" spans="8:15" x14ac:dyDescent="0.25">
      <c r="H131" s="8"/>
      <c r="I131" s="8"/>
      <c r="J131" s="8"/>
      <c r="K131" s="8"/>
      <c r="L131" s="8"/>
      <c r="N131"/>
      <c r="O131"/>
    </row>
    <row r="132" spans="8:15" x14ac:dyDescent="0.25">
      <c r="N132"/>
      <c r="O132"/>
    </row>
    <row r="133" spans="8:15" x14ac:dyDescent="0.25">
      <c r="N133"/>
      <c r="O133"/>
    </row>
    <row r="134" spans="8:15" x14ac:dyDescent="0.25">
      <c r="H134" s="8"/>
      <c r="I134" s="8"/>
      <c r="J134" s="8"/>
      <c r="K134" s="8"/>
      <c r="L134" s="8"/>
      <c r="N134"/>
      <c r="O134"/>
    </row>
    <row r="135" spans="8:15" x14ac:dyDescent="0.25">
      <c r="N135"/>
      <c r="O135"/>
    </row>
    <row r="136" spans="8:15" x14ac:dyDescent="0.25">
      <c r="N136"/>
      <c r="O136"/>
    </row>
    <row r="137" spans="8:15" x14ac:dyDescent="0.25">
      <c r="H137" s="8"/>
      <c r="I137" s="8"/>
      <c r="J137" s="8"/>
      <c r="K137" s="8"/>
      <c r="L137" s="8"/>
      <c r="N137"/>
      <c r="O137"/>
    </row>
    <row r="138" spans="8:15" x14ac:dyDescent="0.25">
      <c r="N138"/>
      <c r="O138"/>
    </row>
    <row r="139" spans="8:15" x14ac:dyDescent="0.25">
      <c r="N139"/>
      <c r="O139"/>
    </row>
    <row r="140" spans="8:15" x14ac:dyDescent="0.25">
      <c r="H140" s="8"/>
      <c r="I140" s="8"/>
      <c r="J140" s="8"/>
      <c r="K140" s="8"/>
      <c r="L140" s="8"/>
      <c r="N140"/>
      <c r="O140"/>
    </row>
    <row r="141" spans="8:15" x14ac:dyDescent="0.25">
      <c r="N141"/>
      <c r="O141"/>
    </row>
    <row r="142" spans="8:15" x14ac:dyDescent="0.25">
      <c r="N142"/>
      <c r="O142"/>
    </row>
    <row r="143" spans="8:15" x14ac:dyDescent="0.25">
      <c r="H143" s="8"/>
      <c r="I143" s="8"/>
      <c r="J143" s="8"/>
      <c r="K143" s="8"/>
      <c r="L143" s="8"/>
      <c r="N143"/>
      <c r="O143"/>
    </row>
    <row r="144" spans="8:15" x14ac:dyDescent="0.25">
      <c r="N144"/>
      <c r="O144"/>
    </row>
    <row r="145" spans="8:15" x14ac:dyDescent="0.25">
      <c r="N145"/>
      <c r="O145"/>
    </row>
    <row r="146" spans="8:15" x14ac:dyDescent="0.25">
      <c r="H146" s="8"/>
      <c r="I146" s="8"/>
      <c r="J146" s="8"/>
      <c r="K146" s="8"/>
      <c r="L146" s="8"/>
      <c r="N146"/>
      <c r="O146"/>
    </row>
    <row r="147" spans="8:15" x14ac:dyDescent="0.25">
      <c r="N147"/>
      <c r="O147"/>
    </row>
    <row r="148" spans="8:15" x14ac:dyDescent="0.25">
      <c r="N148"/>
      <c r="O148"/>
    </row>
    <row r="149" spans="8:15" x14ac:dyDescent="0.25">
      <c r="H149" s="8"/>
      <c r="I149" s="8"/>
      <c r="J149" s="8"/>
      <c r="K149" s="8"/>
      <c r="L149" s="8"/>
      <c r="N149"/>
      <c r="O149"/>
    </row>
    <row r="150" spans="8:15" x14ac:dyDescent="0.25">
      <c r="N150"/>
      <c r="O150"/>
    </row>
    <row r="151" spans="8:15" x14ac:dyDescent="0.25">
      <c r="N151"/>
      <c r="O151"/>
    </row>
    <row r="152" spans="8:15" x14ac:dyDescent="0.25">
      <c r="H152" s="8"/>
      <c r="I152" s="8"/>
      <c r="J152" s="8"/>
      <c r="K152" s="8"/>
      <c r="L152" s="8"/>
      <c r="N152"/>
      <c r="O152"/>
    </row>
    <row r="153" spans="8:15" x14ac:dyDescent="0.25">
      <c r="N153"/>
      <c r="O153"/>
    </row>
    <row r="154" spans="8:15" x14ac:dyDescent="0.25">
      <c r="N154"/>
      <c r="O154"/>
    </row>
    <row r="155" spans="8:15" x14ac:dyDescent="0.25">
      <c r="H155" s="8"/>
      <c r="I155" s="8"/>
      <c r="J155" s="8"/>
      <c r="K155" s="8"/>
      <c r="L155" s="8"/>
      <c r="N155"/>
      <c r="O155"/>
    </row>
    <row r="156" spans="8:15" x14ac:dyDescent="0.25">
      <c r="N156"/>
      <c r="O156"/>
    </row>
    <row r="157" spans="8:15" x14ac:dyDescent="0.25">
      <c r="N157"/>
      <c r="O157"/>
    </row>
    <row r="158" spans="8:15" x14ac:dyDescent="0.25">
      <c r="H158" s="8"/>
      <c r="I158" s="8"/>
      <c r="J158" s="8"/>
      <c r="K158" s="8"/>
      <c r="L158" s="8"/>
      <c r="N158"/>
      <c r="O158"/>
    </row>
    <row r="159" spans="8:15" x14ac:dyDescent="0.25">
      <c r="N159"/>
      <c r="O159"/>
    </row>
    <row r="160" spans="8:15" x14ac:dyDescent="0.25">
      <c r="N160"/>
      <c r="O160"/>
    </row>
    <row r="161" spans="14:15" x14ac:dyDescent="0.25">
      <c r="N161"/>
      <c r="O161"/>
    </row>
    <row r="162" spans="14:15" x14ac:dyDescent="0.25">
      <c r="N162"/>
      <c r="O162"/>
    </row>
    <row r="163" spans="14:15" x14ac:dyDescent="0.25">
      <c r="N163"/>
      <c r="O163"/>
    </row>
    <row r="164" spans="14:15" x14ac:dyDescent="0.25">
      <c r="N164"/>
      <c r="O164"/>
    </row>
    <row r="165" spans="14:15" x14ac:dyDescent="0.25">
      <c r="N165"/>
      <c r="O165"/>
    </row>
    <row r="166" spans="14:15" x14ac:dyDescent="0.25">
      <c r="N166"/>
      <c r="O166"/>
    </row>
    <row r="167" spans="14:15" x14ac:dyDescent="0.25">
      <c r="N167"/>
      <c r="O167"/>
    </row>
    <row r="168" spans="14:15" x14ac:dyDescent="0.25">
      <c r="N168"/>
      <c r="O168"/>
    </row>
    <row r="169" spans="14:15" x14ac:dyDescent="0.25">
      <c r="N169"/>
      <c r="O169"/>
    </row>
    <row r="170" spans="14:15" x14ac:dyDescent="0.25">
      <c r="N170"/>
      <c r="O170"/>
    </row>
    <row r="171" spans="14:15" x14ac:dyDescent="0.25">
      <c r="N171"/>
      <c r="O171"/>
    </row>
  </sheetData>
  <mergeCells count="6">
    <mergeCell ref="A1:H1"/>
    <mergeCell ref="A3:L4"/>
    <mergeCell ref="Q3:W4"/>
    <mergeCell ref="H5:L5"/>
    <mergeCell ref="A5:A7"/>
    <mergeCell ref="B5:F5"/>
  </mergeCells>
  <pageMargins left="0.70866141732283472" right="0.70866141732283472" top="0.74803149606299213" bottom="0.74803149606299213" header="0.31496062992125984" footer="0.31496062992125984"/>
  <pageSetup paperSize="9" scale="55" fitToHeight="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DB5E0-AEF0-44C8-90BC-A048B46F83FE}">
  <sheetPr>
    <pageSetUpPr fitToPage="1"/>
  </sheetPr>
  <dimension ref="A1:W162"/>
  <sheetViews>
    <sheetView workbookViewId="0">
      <selection sqref="A1:H1"/>
    </sheetView>
  </sheetViews>
  <sheetFormatPr defaultRowHeight="15" x14ac:dyDescent="0.25"/>
  <cols>
    <col min="1" max="1" width="32.85546875" customWidth="1"/>
    <col min="6" max="6" width="12.5703125" customWidth="1"/>
    <col min="7" max="7" width="6.5703125" customWidth="1"/>
    <col min="12" max="12" width="12.28515625" customWidth="1"/>
    <col min="13" max="13" width="2.7109375" customWidth="1"/>
    <col min="14" max="14" width="8.7109375" style="28"/>
    <col min="15" max="15" width="10.42578125" style="28" customWidth="1"/>
    <col min="17" max="17" width="10.42578125" customWidth="1"/>
    <col min="22" max="22" width="17.5703125" customWidth="1"/>
  </cols>
  <sheetData>
    <row r="1" spans="1:23" ht="27.6" customHeight="1" x14ac:dyDescent="0.25">
      <c r="A1" s="67" t="s">
        <v>213</v>
      </c>
      <c r="B1" s="67"/>
      <c r="C1" s="67"/>
      <c r="D1" s="67"/>
      <c r="E1" s="67"/>
      <c r="F1" s="67"/>
      <c r="G1" s="67"/>
      <c r="H1" s="67"/>
      <c r="I1" s="17"/>
      <c r="J1" s="51" t="s">
        <v>116</v>
      </c>
      <c r="K1" s="52"/>
      <c r="L1" s="53" t="s">
        <v>117</v>
      </c>
    </row>
    <row r="3" spans="1:23" ht="14.45" customHeight="1" x14ac:dyDescent="0.25">
      <c r="A3" s="66" t="s">
        <v>211</v>
      </c>
      <c r="B3" s="66"/>
      <c r="C3" s="66"/>
      <c r="D3" s="66"/>
      <c r="E3" s="66"/>
      <c r="F3" s="66"/>
      <c r="G3" s="66"/>
      <c r="H3" s="66"/>
      <c r="I3" s="66"/>
      <c r="J3" s="66"/>
      <c r="K3" s="66"/>
      <c r="L3" s="66"/>
      <c r="Q3" s="66" t="s">
        <v>195</v>
      </c>
      <c r="R3" s="66"/>
      <c r="S3" s="66"/>
      <c r="T3" s="66"/>
      <c r="U3" s="66"/>
      <c r="V3" s="66"/>
      <c r="W3" s="66"/>
    </row>
    <row r="4" spans="1:23" ht="15.75" thickBot="1" x14ac:dyDescent="0.3">
      <c r="A4" s="66"/>
      <c r="B4" s="66"/>
      <c r="C4" s="66"/>
      <c r="D4" s="66"/>
      <c r="E4" s="66"/>
      <c r="F4" s="66"/>
      <c r="G4" s="66"/>
      <c r="H4" s="66"/>
      <c r="I4" s="66"/>
      <c r="J4" s="66"/>
      <c r="K4" s="66"/>
      <c r="L4" s="66"/>
      <c r="Q4" s="66"/>
      <c r="R4" s="66"/>
      <c r="S4" s="66"/>
      <c r="T4" s="66"/>
      <c r="U4" s="66"/>
      <c r="V4" s="66"/>
      <c r="W4" s="66"/>
    </row>
    <row r="5" spans="1:23" ht="26.25" thickBot="1" x14ac:dyDescent="0.3">
      <c r="A5" s="60"/>
      <c r="B5" s="63" t="s">
        <v>0</v>
      </c>
      <c r="C5" s="64"/>
      <c r="D5" s="64"/>
      <c r="E5" s="64"/>
      <c r="F5" s="65"/>
      <c r="H5" s="63" t="s">
        <v>0</v>
      </c>
      <c r="I5" s="64"/>
      <c r="J5" s="64"/>
      <c r="K5" s="64"/>
      <c r="L5" s="65"/>
      <c r="Q5" s="18" t="s">
        <v>111</v>
      </c>
      <c r="R5" s="38" t="s">
        <v>1</v>
      </c>
      <c r="S5" s="39" t="s">
        <v>2</v>
      </c>
      <c r="T5" s="39" t="s">
        <v>3</v>
      </c>
      <c r="U5" s="39" t="s">
        <v>4</v>
      </c>
      <c r="V5" s="41" t="s">
        <v>5</v>
      </c>
    </row>
    <row r="6" spans="1:23" ht="45.75" thickBot="1" x14ac:dyDescent="0.3">
      <c r="A6" s="61"/>
      <c r="B6" s="46" t="s">
        <v>1</v>
      </c>
      <c r="C6" s="2" t="s">
        <v>2</v>
      </c>
      <c r="D6" s="2" t="s">
        <v>3</v>
      </c>
      <c r="E6" s="2" t="s">
        <v>4</v>
      </c>
      <c r="F6" s="2" t="s">
        <v>5</v>
      </c>
      <c r="H6" s="47" t="s">
        <v>1</v>
      </c>
      <c r="I6" s="2" t="s">
        <v>2</v>
      </c>
      <c r="J6" s="2" t="s">
        <v>3</v>
      </c>
      <c r="K6" s="2" t="s">
        <v>4</v>
      </c>
      <c r="L6" s="2" t="s">
        <v>5</v>
      </c>
      <c r="N6" s="32" t="s">
        <v>188</v>
      </c>
      <c r="O6" s="33" t="s">
        <v>189</v>
      </c>
      <c r="Q6" s="19" t="s">
        <v>112</v>
      </c>
      <c r="R6" s="5">
        <v>12401</v>
      </c>
      <c r="S6" s="5">
        <v>2560</v>
      </c>
      <c r="T6" s="5">
        <v>1613</v>
      </c>
      <c r="U6" s="5">
        <v>785</v>
      </c>
      <c r="V6" s="5">
        <v>2150</v>
      </c>
    </row>
    <row r="7" spans="1:23" ht="15.75" thickBot="1" x14ac:dyDescent="0.3">
      <c r="A7" s="62"/>
      <c r="B7" s="46" t="s">
        <v>6</v>
      </c>
      <c r="C7" s="2" t="s">
        <v>6</v>
      </c>
      <c r="D7" s="2" t="s">
        <v>6</v>
      </c>
      <c r="E7" s="2" t="s">
        <v>6</v>
      </c>
      <c r="F7" s="2" t="s">
        <v>6</v>
      </c>
      <c r="Q7" s="40" t="s">
        <v>113</v>
      </c>
      <c r="R7" s="5">
        <v>63.57</v>
      </c>
      <c r="S7" s="5">
        <v>13.12</v>
      </c>
      <c r="T7" s="5">
        <v>8.27</v>
      </c>
      <c r="U7" s="5">
        <v>4.0199999999999996</v>
      </c>
      <c r="V7" s="5">
        <v>11.02</v>
      </c>
    </row>
    <row r="8" spans="1:23" ht="15.75" thickBot="1" x14ac:dyDescent="0.3">
      <c r="A8" s="4" t="s">
        <v>209</v>
      </c>
    </row>
    <row r="9" spans="1:23" ht="15.75" thickBot="1" x14ac:dyDescent="0.3">
      <c r="A9" s="4" t="s">
        <v>8</v>
      </c>
      <c r="B9" s="20">
        <v>1935</v>
      </c>
      <c r="C9" s="21">
        <v>423</v>
      </c>
      <c r="D9" s="21">
        <v>250</v>
      </c>
      <c r="E9" s="21">
        <v>136</v>
      </c>
      <c r="F9" s="21">
        <v>438</v>
      </c>
      <c r="H9" s="8"/>
      <c r="I9" s="8"/>
      <c r="J9" s="8"/>
      <c r="K9" s="8"/>
      <c r="L9" s="8"/>
    </row>
    <row r="10" spans="1:23" ht="15.75" thickBot="1" x14ac:dyDescent="0.3">
      <c r="A10" s="23" t="s">
        <v>196</v>
      </c>
      <c r="B10" s="9">
        <v>252</v>
      </c>
      <c r="C10" s="9">
        <v>37</v>
      </c>
      <c r="D10" s="9">
        <v>43</v>
      </c>
      <c r="E10" s="9">
        <v>22</v>
      </c>
      <c r="F10" s="9">
        <v>64</v>
      </c>
      <c r="H10" s="24">
        <f>B10/SUM(B$10:B$12)</f>
        <v>2.4077966749474489E-2</v>
      </c>
      <c r="I10" s="24">
        <f t="shared" ref="I10:K10" si="0">C10/SUM(C$10:C$12)</f>
        <v>1.7313991576977071E-2</v>
      </c>
      <c r="J10" s="24">
        <f t="shared" si="0"/>
        <v>3.1548055759354363E-2</v>
      </c>
      <c r="K10" s="24">
        <f t="shared" si="0"/>
        <v>3.3898305084745763E-2</v>
      </c>
      <c r="L10" s="24">
        <f>F10/SUM(F$10:F$12)</f>
        <v>3.7383177570093455E-2</v>
      </c>
      <c r="N10" s="29">
        <f>SUM(B10:F10)</f>
        <v>418</v>
      </c>
      <c r="O10" s="24">
        <f>N10/SUM($B$10:$F$12)</f>
        <v>2.5601763949286458E-2</v>
      </c>
    </row>
    <row r="11" spans="1:23" ht="15.75" thickBot="1" x14ac:dyDescent="0.3">
      <c r="A11" s="23" t="s">
        <v>197</v>
      </c>
      <c r="B11" s="9">
        <v>7321</v>
      </c>
      <c r="C11" s="9">
        <v>1425</v>
      </c>
      <c r="D11" s="9">
        <v>879</v>
      </c>
      <c r="E11" s="9">
        <v>362</v>
      </c>
      <c r="F11" s="9">
        <v>1151</v>
      </c>
      <c r="H11" s="24">
        <f t="shared" ref="H11:H12" si="1">B11/SUM(B$10:B$12)</f>
        <v>0.69950315306707433</v>
      </c>
      <c r="I11" s="24">
        <f t="shared" ref="I11:I12" si="2">C11/SUM(C$10:C$12)</f>
        <v>0.66682264857276552</v>
      </c>
      <c r="J11" s="24">
        <f t="shared" ref="J11:J12" si="3">D11/SUM(D$10:D$12)</f>
        <v>0.64490095377842993</v>
      </c>
      <c r="K11" s="24">
        <f t="shared" ref="K11:K12" si="4">E11/SUM(E$10:E$12)</f>
        <v>0.55778120184899849</v>
      </c>
      <c r="L11" s="24">
        <f t="shared" ref="L11:L12" si="5">F11/SUM(F$10:F$12)</f>
        <v>0.67231308411214952</v>
      </c>
      <c r="N11" s="29">
        <f t="shared" ref="N11:N12" si="6">SUM(B11:F11)</f>
        <v>11138</v>
      </c>
      <c r="O11" s="24">
        <f>N11/SUM($B$10:$F$12)</f>
        <v>0.68218288724199183</v>
      </c>
    </row>
    <row r="12" spans="1:23" ht="15.75" thickBot="1" x14ac:dyDescent="0.3">
      <c r="A12" s="23" t="s">
        <v>198</v>
      </c>
      <c r="B12" s="9">
        <v>2893</v>
      </c>
      <c r="C12" s="9">
        <v>675</v>
      </c>
      <c r="D12" s="9">
        <v>441</v>
      </c>
      <c r="E12" s="9">
        <v>265</v>
      </c>
      <c r="F12" s="9">
        <v>497</v>
      </c>
      <c r="H12" s="24">
        <f t="shared" si="1"/>
        <v>0.27641888018345118</v>
      </c>
      <c r="I12" s="24">
        <f t="shared" si="2"/>
        <v>0.31586335985025737</v>
      </c>
      <c r="J12" s="24">
        <f t="shared" si="3"/>
        <v>0.32355099046221569</v>
      </c>
      <c r="K12" s="24">
        <f t="shared" si="4"/>
        <v>0.40832049306625579</v>
      </c>
      <c r="L12" s="24">
        <f t="shared" si="5"/>
        <v>0.29030373831775702</v>
      </c>
      <c r="N12" s="29">
        <f t="shared" si="6"/>
        <v>4771</v>
      </c>
      <c r="O12" s="24">
        <f>N12/SUM($B$10:$F$12)</f>
        <v>0.29221534880872174</v>
      </c>
    </row>
    <row r="13" spans="1:23" ht="15.75" thickBot="1" x14ac:dyDescent="0.3">
      <c r="N13"/>
      <c r="O13"/>
    </row>
    <row r="14" spans="1:23" ht="15.75" thickBot="1" x14ac:dyDescent="0.3">
      <c r="A14" s="36" t="s">
        <v>214</v>
      </c>
      <c r="N14"/>
      <c r="O14"/>
    </row>
    <row r="15" spans="1:23" ht="15.75" thickBot="1" x14ac:dyDescent="0.3">
      <c r="A15" s="4" t="s">
        <v>8</v>
      </c>
      <c r="B15" s="20">
        <v>1968</v>
      </c>
      <c r="C15" s="21">
        <v>421</v>
      </c>
      <c r="D15" s="21">
        <v>262</v>
      </c>
      <c r="E15" s="21">
        <v>168</v>
      </c>
      <c r="F15" s="21">
        <v>490</v>
      </c>
      <c r="N15"/>
      <c r="O15"/>
    </row>
    <row r="16" spans="1:23" ht="15.75" thickBot="1" x14ac:dyDescent="0.3">
      <c r="A16" s="23" t="s">
        <v>191</v>
      </c>
      <c r="B16" s="9">
        <v>174</v>
      </c>
      <c r="C16" s="9">
        <v>29</v>
      </c>
      <c r="D16" s="9">
        <v>50</v>
      </c>
      <c r="E16" s="9">
        <v>32</v>
      </c>
      <c r="F16" s="9">
        <v>78</v>
      </c>
      <c r="H16" s="24">
        <f>B16/SUM(B$16:B$20)</f>
        <v>1.6677849132560145E-2</v>
      </c>
      <c r="I16" s="24">
        <f t="shared" ref="I16:L20" si="7">C16/SUM(C$16:C$20)</f>
        <v>1.3557737260402058E-2</v>
      </c>
      <c r="J16" s="24">
        <f t="shared" si="7"/>
        <v>3.7009622501850484E-2</v>
      </c>
      <c r="K16" s="24">
        <f t="shared" si="7"/>
        <v>5.1863857374392218E-2</v>
      </c>
      <c r="L16" s="24">
        <f t="shared" si="7"/>
        <v>4.6987951807228916E-2</v>
      </c>
      <c r="N16" s="29">
        <f t="shared" ref="N16:N20" si="8">SUM(B16:F16)</f>
        <v>363</v>
      </c>
      <c r="O16" s="24">
        <f>N16/SUM($B$16:$F$20)</f>
        <v>2.2407407407407407E-2</v>
      </c>
    </row>
    <row r="17" spans="1:15" ht="15.75" thickBot="1" x14ac:dyDescent="0.3">
      <c r="A17" s="23" t="s">
        <v>192</v>
      </c>
      <c r="B17" s="9">
        <v>1048</v>
      </c>
      <c r="C17" s="9">
        <v>150</v>
      </c>
      <c r="D17" s="9">
        <v>225</v>
      </c>
      <c r="E17" s="9">
        <v>157</v>
      </c>
      <c r="F17" s="9">
        <v>263</v>
      </c>
      <c r="H17" s="24">
        <f t="shared" ref="H17:H20" si="9">B17/SUM(B$16:B$20)</f>
        <v>0.10045049362599444</v>
      </c>
      <c r="I17" s="24">
        <f t="shared" si="7"/>
        <v>7.0126227208976155E-2</v>
      </c>
      <c r="J17" s="24">
        <f t="shared" si="7"/>
        <v>0.16654330125832717</v>
      </c>
      <c r="K17" s="24">
        <f t="shared" si="7"/>
        <v>0.25445705024311183</v>
      </c>
      <c r="L17" s="24">
        <f t="shared" si="7"/>
        <v>0.15843373493975904</v>
      </c>
      <c r="N17" s="29">
        <f t="shared" si="8"/>
        <v>1843</v>
      </c>
      <c r="O17" s="24">
        <f>N17/SUM($B$16:$F$20)</f>
        <v>0.11376543209876543</v>
      </c>
    </row>
    <row r="18" spans="1:15" ht="15.75" thickBot="1" x14ac:dyDescent="0.3">
      <c r="A18" s="23" t="s">
        <v>206</v>
      </c>
      <c r="B18" s="9">
        <v>3519</v>
      </c>
      <c r="C18" s="9">
        <v>1000</v>
      </c>
      <c r="D18" s="9">
        <v>518</v>
      </c>
      <c r="E18" s="9">
        <v>213</v>
      </c>
      <c r="F18" s="9">
        <v>538</v>
      </c>
      <c r="H18" s="24">
        <f t="shared" si="9"/>
        <v>0.3372951212498802</v>
      </c>
      <c r="I18" s="24">
        <f t="shared" si="7"/>
        <v>0.4675081813931744</v>
      </c>
      <c r="J18" s="24">
        <f t="shared" si="7"/>
        <v>0.38341968911917096</v>
      </c>
      <c r="K18" s="24">
        <f t="shared" si="7"/>
        <v>0.34521880064829824</v>
      </c>
      <c r="L18" s="24">
        <f t="shared" si="7"/>
        <v>0.32409638554216869</v>
      </c>
      <c r="N18" s="29">
        <f t="shared" si="8"/>
        <v>5788</v>
      </c>
      <c r="O18" s="24">
        <f>N18/SUM($B$16:$F$20)</f>
        <v>0.35728395061728396</v>
      </c>
    </row>
    <row r="19" spans="1:15" ht="15.75" thickBot="1" x14ac:dyDescent="0.3">
      <c r="A19" s="23" t="s">
        <v>207</v>
      </c>
      <c r="B19" s="9">
        <v>4116</v>
      </c>
      <c r="C19" s="9">
        <v>670</v>
      </c>
      <c r="D19" s="9">
        <v>419</v>
      </c>
      <c r="E19" s="9">
        <v>158</v>
      </c>
      <c r="F19" s="9">
        <v>581</v>
      </c>
      <c r="H19" s="24">
        <f t="shared" si="9"/>
        <v>0.39451739672193997</v>
      </c>
      <c r="I19" s="24">
        <f t="shared" si="7"/>
        <v>0.31323048153342681</v>
      </c>
      <c r="J19" s="24">
        <f t="shared" si="7"/>
        <v>0.31014063656550706</v>
      </c>
      <c r="K19" s="24">
        <f t="shared" si="7"/>
        <v>0.2560777957860616</v>
      </c>
      <c r="L19" s="24">
        <f t="shared" si="7"/>
        <v>0.35</v>
      </c>
      <c r="N19" s="29">
        <f t="shared" si="8"/>
        <v>5944</v>
      </c>
      <c r="O19" s="24">
        <f>N19/SUM($B$16:$F$20)</f>
        <v>0.36691358024691356</v>
      </c>
    </row>
    <row r="20" spans="1:15" ht="15.75" thickBot="1" x14ac:dyDescent="0.3">
      <c r="A20" s="23" t="s">
        <v>199</v>
      </c>
      <c r="B20" s="9">
        <v>1576</v>
      </c>
      <c r="C20" s="9">
        <v>290</v>
      </c>
      <c r="D20" s="9">
        <v>139</v>
      </c>
      <c r="E20" s="9">
        <v>57</v>
      </c>
      <c r="F20" s="9">
        <v>200</v>
      </c>
      <c r="H20" s="24">
        <f t="shared" si="9"/>
        <v>0.15105913926962522</v>
      </c>
      <c r="I20" s="24">
        <f t="shared" si="7"/>
        <v>0.13557737260402056</v>
      </c>
      <c r="J20" s="24">
        <f t="shared" si="7"/>
        <v>0.10288675055514433</v>
      </c>
      <c r="K20" s="24">
        <f t="shared" si="7"/>
        <v>9.2382495948136148E-2</v>
      </c>
      <c r="L20" s="24">
        <f t="shared" si="7"/>
        <v>0.12048192771084337</v>
      </c>
      <c r="N20" s="29">
        <f t="shared" si="8"/>
        <v>2262</v>
      </c>
      <c r="O20" s="24">
        <f>N20/SUM($B$16:$F$20)</f>
        <v>0.13962962962962963</v>
      </c>
    </row>
    <row r="21" spans="1:15" x14ac:dyDescent="0.25">
      <c r="N21"/>
      <c r="O21"/>
    </row>
    <row r="22" spans="1:15" x14ac:dyDescent="0.25">
      <c r="N22"/>
      <c r="O22"/>
    </row>
    <row r="23" spans="1:15" x14ac:dyDescent="0.25">
      <c r="A23" s="1" t="s">
        <v>201</v>
      </c>
      <c r="N23"/>
      <c r="O23"/>
    </row>
    <row r="24" spans="1:15" x14ac:dyDescent="0.25">
      <c r="A24" t="s">
        <v>210</v>
      </c>
      <c r="N24"/>
      <c r="O24"/>
    </row>
    <row r="25" spans="1:15" x14ac:dyDescent="0.25">
      <c r="A25" t="s">
        <v>216</v>
      </c>
      <c r="H25" s="8"/>
      <c r="I25" s="8"/>
      <c r="J25" s="8"/>
      <c r="K25" s="8"/>
      <c r="L25" s="8"/>
      <c r="N25"/>
      <c r="O25"/>
    </row>
    <row r="26" spans="1:15" x14ac:dyDescent="0.25">
      <c r="A26" t="s">
        <v>215</v>
      </c>
      <c r="N26"/>
      <c r="O26"/>
    </row>
    <row r="27" spans="1:15" x14ac:dyDescent="0.25">
      <c r="N27"/>
      <c r="O27"/>
    </row>
    <row r="28" spans="1:15" ht="15" customHeight="1" x14ac:dyDescent="0.25">
      <c r="N28"/>
      <c r="O28"/>
    </row>
    <row r="29" spans="1:15" x14ac:dyDescent="0.25">
      <c r="N29"/>
      <c r="O29"/>
    </row>
    <row r="30" spans="1:15" ht="15" customHeight="1" x14ac:dyDescent="0.25">
      <c r="I30" s="8"/>
      <c r="J30" s="8"/>
      <c r="K30" s="8"/>
      <c r="L30" s="8"/>
      <c r="N30"/>
      <c r="O30"/>
    </row>
    <row r="31" spans="1:15" x14ac:dyDescent="0.25">
      <c r="I31" s="8"/>
      <c r="J31" s="8"/>
      <c r="K31" s="8"/>
      <c r="L31" s="8"/>
      <c r="N31"/>
      <c r="O31"/>
    </row>
    <row r="32" spans="1:15" x14ac:dyDescent="0.25">
      <c r="N32"/>
      <c r="O32"/>
    </row>
    <row r="33" spans="8:15" x14ac:dyDescent="0.25">
      <c r="N33"/>
      <c r="O33"/>
    </row>
    <row r="34" spans="8:15" x14ac:dyDescent="0.25">
      <c r="N34"/>
      <c r="O34"/>
    </row>
    <row r="35" spans="8:15" x14ac:dyDescent="0.25">
      <c r="H35" s="8"/>
      <c r="I35" s="8"/>
      <c r="J35" s="8"/>
      <c r="K35" s="8"/>
      <c r="L35" s="8"/>
      <c r="N35"/>
      <c r="O35"/>
    </row>
    <row r="36" spans="8:15" x14ac:dyDescent="0.25">
      <c r="N36"/>
      <c r="O36"/>
    </row>
    <row r="37" spans="8:15" x14ac:dyDescent="0.25">
      <c r="N37"/>
      <c r="O37"/>
    </row>
    <row r="38" spans="8:15" x14ac:dyDescent="0.25">
      <c r="H38" s="8"/>
      <c r="I38" s="8"/>
      <c r="J38" s="8"/>
      <c r="K38" s="8"/>
      <c r="L38" s="8"/>
      <c r="N38"/>
      <c r="O38"/>
    </row>
    <row r="39" spans="8:15" x14ac:dyDescent="0.25">
      <c r="N39"/>
      <c r="O39"/>
    </row>
    <row r="40" spans="8:15" x14ac:dyDescent="0.25">
      <c r="N40"/>
      <c r="O40"/>
    </row>
    <row r="41" spans="8:15" x14ac:dyDescent="0.25">
      <c r="H41" s="8"/>
      <c r="I41" s="8"/>
      <c r="J41" s="8"/>
      <c r="K41" s="8"/>
      <c r="L41" s="8"/>
      <c r="N41"/>
      <c r="O41"/>
    </row>
    <row r="42" spans="8:15" x14ac:dyDescent="0.25">
      <c r="N42"/>
      <c r="O42"/>
    </row>
    <row r="43" spans="8:15" x14ac:dyDescent="0.25">
      <c r="N43"/>
      <c r="O43"/>
    </row>
    <row r="44" spans="8:15" x14ac:dyDescent="0.25">
      <c r="H44" s="8"/>
      <c r="I44" s="8"/>
      <c r="J44" s="8"/>
      <c r="K44" s="8"/>
      <c r="L44" s="8"/>
      <c r="N44"/>
      <c r="O44"/>
    </row>
    <row r="45" spans="8:15" x14ac:dyDescent="0.25">
      <c r="N45"/>
      <c r="O45"/>
    </row>
    <row r="46" spans="8:15" x14ac:dyDescent="0.25">
      <c r="N46"/>
      <c r="O46"/>
    </row>
    <row r="47" spans="8:15" x14ac:dyDescent="0.25">
      <c r="H47" s="8"/>
      <c r="I47" s="8"/>
      <c r="J47" s="8"/>
      <c r="K47" s="8"/>
      <c r="L47" s="8"/>
      <c r="N47"/>
      <c r="O47"/>
    </row>
    <row r="48" spans="8:15" x14ac:dyDescent="0.25">
      <c r="N48"/>
      <c r="O48"/>
    </row>
    <row r="49" spans="8:15" x14ac:dyDescent="0.25">
      <c r="N49"/>
      <c r="O49"/>
    </row>
    <row r="50" spans="8:15" x14ac:dyDescent="0.25">
      <c r="H50" s="8"/>
      <c r="I50" s="8"/>
      <c r="J50" s="8"/>
      <c r="K50" s="8"/>
      <c r="L50" s="8"/>
      <c r="N50"/>
      <c r="O50"/>
    </row>
    <row r="51" spans="8:15" x14ac:dyDescent="0.25">
      <c r="N51"/>
      <c r="O51"/>
    </row>
    <row r="52" spans="8:15" x14ac:dyDescent="0.25">
      <c r="N52"/>
      <c r="O52"/>
    </row>
    <row r="53" spans="8:15" x14ac:dyDescent="0.25">
      <c r="H53" s="8"/>
      <c r="I53" s="8"/>
      <c r="J53" s="8"/>
      <c r="K53" s="8"/>
      <c r="L53" s="8"/>
      <c r="N53"/>
      <c r="O53"/>
    </row>
    <row r="54" spans="8:15" x14ac:dyDescent="0.25">
      <c r="N54"/>
      <c r="O54"/>
    </row>
    <row r="55" spans="8:15" x14ac:dyDescent="0.25">
      <c r="N55"/>
      <c r="O55"/>
    </row>
    <row r="56" spans="8:15" x14ac:dyDescent="0.25">
      <c r="H56" s="8"/>
      <c r="I56" s="8"/>
      <c r="J56" s="8"/>
      <c r="K56" s="8"/>
      <c r="L56" s="8"/>
      <c r="N56"/>
      <c r="O56"/>
    </row>
    <row r="57" spans="8:15" x14ac:dyDescent="0.25">
      <c r="N57"/>
      <c r="O57"/>
    </row>
    <row r="58" spans="8:15" x14ac:dyDescent="0.25">
      <c r="N58"/>
      <c r="O58"/>
    </row>
    <row r="59" spans="8:15" x14ac:dyDescent="0.25">
      <c r="H59" s="8"/>
      <c r="I59" s="8"/>
      <c r="J59" s="8"/>
      <c r="K59" s="8"/>
      <c r="L59" s="8"/>
      <c r="N59"/>
      <c r="O59"/>
    </row>
    <row r="60" spans="8:15" x14ac:dyDescent="0.25">
      <c r="N60"/>
      <c r="O60"/>
    </row>
    <row r="61" spans="8:15" x14ac:dyDescent="0.25">
      <c r="N61"/>
      <c r="O61"/>
    </row>
    <row r="62" spans="8:15" x14ac:dyDescent="0.25">
      <c r="H62" s="8"/>
      <c r="I62" s="8"/>
      <c r="J62" s="8"/>
      <c r="K62" s="8"/>
      <c r="L62" s="8"/>
      <c r="N62"/>
      <c r="O62"/>
    </row>
    <row r="63" spans="8:15" x14ac:dyDescent="0.25">
      <c r="N63"/>
      <c r="O63"/>
    </row>
    <row r="64" spans="8:15" x14ac:dyDescent="0.25">
      <c r="N64"/>
      <c r="O64"/>
    </row>
    <row r="65" spans="8:15" x14ac:dyDescent="0.25">
      <c r="H65" s="8"/>
      <c r="I65" s="8"/>
      <c r="J65" s="8"/>
      <c r="K65" s="8"/>
      <c r="L65" s="8"/>
      <c r="N65"/>
      <c r="O65"/>
    </row>
    <row r="66" spans="8:15" x14ac:dyDescent="0.25">
      <c r="N66"/>
      <c r="O66"/>
    </row>
    <row r="67" spans="8:15" x14ac:dyDescent="0.25">
      <c r="N67"/>
      <c r="O67"/>
    </row>
    <row r="68" spans="8:15" x14ac:dyDescent="0.25">
      <c r="H68" s="8"/>
      <c r="I68" s="8"/>
      <c r="J68" s="8"/>
      <c r="K68" s="8"/>
      <c r="L68" s="8"/>
      <c r="N68"/>
      <c r="O68"/>
    </row>
    <row r="69" spans="8:15" x14ac:dyDescent="0.25">
      <c r="N69"/>
      <c r="O69"/>
    </row>
    <row r="70" spans="8:15" x14ac:dyDescent="0.25">
      <c r="N70"/>
      <c r="O70"/>
    </row>
    <row r="71" spans="8:15" x14ac:dyDescent="0.25">
      <c r="H71" s="8"/>
      <c r="I71" s="8"/>
      <c r="J71" s="8"/>
      <c r="K71" s="8"/>
      <c r="L71" s="8"/>
      <c r="N71"/>
      <c r="O71"/>
    </row>
    <row r="72" spans="8:15" x14ac:dyDescent="0.25">
      <c r="N72"/>
      <c r="O72"/>
    </row>
    <row r="73" spans="8:15" x14ac:dyDescent="0.25">
      <c r="N73"/>
      <c r="O73"/>
    </row>
    <row r="74" spans="8:15" x14ac:dyDescent="0.25">
      <c r="H74" s="8"/>
      <c r="I74" s="8"/>
      <c r="J74" s="8"/>
      <c r="K74" s="8"/>
      <c r="L74" s="8"/>
      <c r="N74"/>
      <c r="O74"/>
    </row>
    <row r="75" spans="8:15" x14ac:dyDescent="0.25">
      <c r="N75"/>
      <c r="O75"/>
    </row>
    <row r="76" spans="8:15" x14ac:dyDescent="0.25">
      <c r="N76"/>
      <c r="O76"/>
    </row>
    <row r="77" spans="8:15" x14ac:dyDescent="0.25">
      <c r="H77" s="8"/>
      <c r="I77" s="8"/>
      <c r="J77" s="8"/>
      <c r="K77" s="8"/>
      <c r="L77" s="8"/>
      <c r="N77"/>
      <c r="O77"/>
    </row>
    <row r="78" spans="8:15" x14ac:dyDescent="0.25">
      <c r="N78"/>
      <c r="O78"/>
    </row>
    <row r="79" spans="8:15" x14ac:dyDescent="0.25">
      <c r="N79"/>
      <c r="O79"/>
    </row>
    <row r="80" spans="8:15" x14ac:dyDescent="0.25">
      <c r="H80" s="8"/>
      <c r="I80" s="8"/>
      <c r="J80" s="8"/>
      <c r="K80" s="8"/>
      <c r="L80" s="8"/>
      <c r="N80"/>
      <c r="O80"/>
    </row>
    <row r="81" spans="8:15" x14ac:dyDescent="0.25">
      <c r="N81"/>
      <c r="O81"/>
    </row>
    <row r="82" spans="8:15" x14ac:dyDescent="0.25">
      <c r="N82"/>
      <c r="O82"/>
    </row>
    <row r="83" spans="8:15" x14ac:dyDescent="0.25">
      <c r="H83" s="8"/>
      <c r="I83" s="8"/>
      <c r="J83" s="8"/>
      <c r="K83" s="8"/>
      <c r="L83" s="8"/>
      <c r="N83"/>
      <c r="O83"/>
    </row>
    <row r="84" spans="8:15" x14ac:dyDescent="0.25">
      <c r="N84"/>
      <c r="O84"/>
    </row>
    <row r="85" spans="8:15" x14ac:dyDescent="0.25">
      <c r="N85"/>
      <c r="O85"/>
    </row>
    <row r="86" spans="8:15" x14ac:dyDescent="0.25">
      <c r="H86" s="8"/>
      <c r="I86" s="8"/>
      <c r="J86" s="8"/>
      <c r="K86" s="8"/>
      <c r="L86" s="8"/>
      <c r="N86"/>
      <c r="O86"/>
    </row>
    <row r="87" spans="8:15" x14ac:dyDescent="0.25">
      <c r="N87"/>
      <c r="O87"/>
    </row>
    <row r="88" spans="8:15" x14ac:dyDescent="0.25">
      <c r="N88"/>
      <c r="O88"/>
    </row>
    <row r="89" spans="8:15" x14ac:dyDescent="0.25">
      <c r="H89" s="8"/>
      <c r="I89" s="8"/>
      <c r="J89" s="8"/>
      <c r="K89" s="8"/>
      <c r="L89" s="8"/>
      <c r="N89"/>
      <c r="O89"/>
    </row>
    <row r="90" spans="8:15" x14ac:dyDescent="0.25">
      <c r="N90"/>
      <c r="O90"/>
    </row>
    <row r="91" spans="8:15" x14ac:dyDescent="0.25">
      <c r="N91"/>
      <c r="O91"/>
    </row>
    <row r="92" spans="8:15" x14ac:dyDescent="0.25">
      <c r="H92" s="8"/>
      <c r="I92" s="8"/>
      <c r="J92" s="8"/>
      <c r="K92" s="8"/>
      <c r="L92" s="8"/>
      <c r="N92"/>
      <c r="O92"/>
    </row>
    <row r="93" spans="8:15" x14ac:dyDescent="0.25">
      <c r="N93"/>
      <c r="O93"/>
    </row>
    <row r="94" spans="8:15" x14ac:dyDescent="0.25">
      <c r="N94"/>
      <c r="O94"/>
    </row>
    <row r="95" spans="8:15" x14ac:dyDescent="0.25">
      <c r="H95" s="8"/>
      <c r="I95" s="8"/>
      <c r="J95" s="8"/>
      <c r="K95" s="8"/>
      <c r="L95" s="8"/>
      <c r="N95"/>
      <c r="O95"/>
    </row>
    <row r="96" spans="8:15" x14ac:dyDescent="0.25">
      <c r="N96"/>
      <c r="O96"/>
    </row>
    <row r="97" spans="8:15" x14ac:dyDescent="0.25">
      <c r="N97"/>
      <c r="O97"/>
    </row>
    <row r="98" spans="8:15" x14ac:dyDescent="0.25">
      <c r="H98" s="8"/>
      <c r="I98" s="8"/>
      <c r="J98" s="8"/>
      <c r="K98" s="8"/>
      <c r="L98" s="8"/>
      <c r="N98"/>
      <c r="O98"/>
    </row>
    <row r="99" spans="8:15" x14ac:dyDescent="0.25">
      <c r="N99"/>
      <c r="O99"/>
    </row>
    <row r="100" spans="8:15" x14ac:dyDescent="0.25">
      <c r="N100"/>
      <c r="O100"/>
    </row>
    <row r="101" spans="8:15" x14ac:dyDescent="0.25">
      <c r="H101" s="8"/>
      <c r="I101" s="8"/>
      <c r="J101" s="8"/>
      <c r="K101" s="8"/>
      <c r="L101" s="8"/>
      <c r="N101"/>
      <c r="O101"/>
    </row>
    <row r="102" spans="8:15" x14ac:dyDescent="0.25">
      <c r="N102"/>
      <c r="O102"/>
    </row>
    <row r="103" spans="8:15" x14ac:dyDescent="0.25">
      <c r="N103"/>
      <c r="O103"/>
    </row>
    <row r="104" spans="8:15" x14ac:dyDescent="0.25">
      <c r="H104" s="8"/>
      <c r="I104" s="8"/>
      <c r="J104" s="8"/>
      <c r="K104" s="8"/>
      <c r="L104" s="8"/>
      <c r="N104"/>
      <c r="O104"/>
    </row>
    <row r="105" spans="8:15" x14ac:dyDescent="0.25">
      <c r="N105"/>
      <c r="O105"/>
    </row>
    <row r="106" spans="8:15" x14ac:dyDescent="0.25">
      <c r="N106"/>
      <c r="O106"/>
    </row>
    <row r="107" spans="8:15" x14ac:dyDescent="0.25">
      <c r="H107" s="8"/>
      <c r="I107" s="8"/>
      <c r="J107" s="8"/>
      <c r="K107" s="8"/>
      <c r="L107" s="8"/>
      <c r="N107"/>
      <c r="O107"/>
    </row>
    <row r="108" spans="8:15" x14ac:dyDescent="0.25">
      <c r="N108"/>
      <c r="O108"/>
    </row>
    <row r="109" spans="8:15" x14ac:dyDescent="0.25">
      <c r="N109"/>
      <c r="O109"/>
    </row>
    <row r="110" spans="8:15" x14ac:dyDescent="0.25">
      <c r="H110" s="8"/>
      <c r="I110" s="8"/>
      <c r="J110" s="8"/>
      <c r="K110" s="8"/>
      <c r="L110" s="8"/>
      <c r="N110"/>
      <c r="O110"/>
    </row>
    <row r="111" spans="8:15" x14ac:dyDescent="0.25">
      <c r="N111"/>
      <c r="O111"/>
    </row>
    <row r="112" spans="8:15" x14ac:dyDescent="0.25">
      <c r="N112"/>
      <c r="O112"/>
    </row>
    <row r="113" spans="8:15" x14ac:dyDescent="0.25">
      <c r="H113" s="8"/>
      <c r="I113" s="8"/>
      <c r="J113" s="8"/>
      <c r="K113" s="8"/>
      <c r="L113" s="8"/>
      <c r="N113"/>
      <c r="O113"/>
    </row>
    <row r="114" spans="8:15" x14ac:dyDescent="0.25">
      <c r="N114"/>
      <c r="O114"/>
    </row>
    <row r="115" spans="8:15" x14ac:dyDescent="0.25">
      <c r="N115"/>
      <c r="O115"/>
    </row>
    <row r="116" spans="8:15" x14ac:dyDescent="0.25">
      <c r="H116" s="8"/>
      <c r="I116" s="8"/>
      <c r="J116" s="8"/>
      <c r="K116" s="8"/>
      <c r="L116" s="8"/>
      <c r="N116"/>
      <c r="O116"/>
    </row>
    <row r="117" spans="8:15" x14ac:dyDescent="0.25">
      <c r="N117"/>
      <c r="O117"/>
    </row>
    <row r="118" spans="8:15" x14ac:dyDescent="0.25">
      <c r="N118"/>
      <c r="O118"/>
    </row>
    <row r="119" spans="8:15" x14ac:dyDescent="0.25">
      <c r="H119" s="8"/>
      <c r="I119" s="8"/>
      <c r="J119" s="8"/>
      <c r="K119" s="8"/>
      <c r="L119" s="8"/>
      <c r="N119"/>
      <c r="O119"/>
    </row>
    <row r="120" spans="8:15" x14ac:dyDescent="0.25">
      <c r="N120"/>
      <c r="O120"/>
    </row>
    <row r="121" spans="8:15" x14ac:dyDescent="0.25">
      <c r="N121"/>
      <c r="O121"/>
    </row>
    <row r="122" spans="8:15" x14ac:dyDescent="0.25">
      <c r="H122" s="8"/>
      <c r="I122" s="8"/>
      <c r="J122" s="8"/>
      <c r="K122" s="8"/>
      <c r="L122" s="8"/>
      <c r="N122"/>
      <c r="O122"/>
    </row>
    <row r="123" spans="8:15" x14ac:dyDescent="0.25">
      <c r="N123"/>
      <c r="O123"/>
    </row>
    <row r="124" spans="8:15" x14ac:dyDescent="0.25">
      <c r="N124"/>
      <c r="O124"/>
    </row>
    <row r="125" spans="8:15" x14ac:dyDescent="0.25">
      <c r="H125" s="8"/>
      <c r="I125" s="8"/>
      <c r="J125" s="8"/>
      <c r="K125" s="8"/>
      <c r="L125" s="8"/>
      <c r="N125"/>
      <c r="O125"/>
    </row>
    <row r="126" spans="8:15" x14ac:dyDescent="0.25">
      <c r="N126"/>
      <c r="O126"/>
    </row>
    <row r="127" spans="8:15" x14ac:dyDescent="0.25">
      <c r="N127"/>
      <c r="O127"/>
    </row>
    <row r="128" spans="8:15" x14ac:dyDescent="0.25">
      <c r="H128" s="8"/>
      <c r="I128" s="8"/>
      <c r="J128" s="8"/>
      <c r="K128" s="8"/>
      <c r="L128" s="8"/>
      <c r="N128"/>
      <c r="O128"/>
    </row>
    <row r="129" spans="8:15" x14ac:dyDescent="0.25">
      <c r="N129"/>
      <c r="O129"/>
    </row>
    <row r="130" spans="8:15" x14ac:dyDescent="0.25">
      <c r="N130"/>
      <c r="O130"/>
    </row>
    <row r="131" spans="8:15" x14ac:dyDescent="0.25">
      <c r="H131" s="8"/>
      <c r="I131" s="8"/>
      <c r="J131" s="8"/>
      <c r="K131" s="8"/>
      <c r="L131" s="8"/>
      <c r="N131"/>
      <c r="O131"/>
    </row>
    <row r="132" spans="8:15" x14ac:dyDescent="0.25">
      <c r="N132"/>
      <c r="O132"/>
    </row>
    <row r="133" spans="8:15" x14ac:dyDescent="0.25">
      <c r="N133"/>
      <c r="O133"/>
    </row>
    <row r="134" spans="8:15" x14ac:dyDescent="0.25">
      <c r="H134" s="8"/>
      <c r="I134" s="8"/>
      <c r="J134" s="8"/>
      <c r="K134" s="8"/>
      <c r="L134" s="8"/>
      <c r="N134"/>
      <c r="O134"/>
    </row>
    <row r="135" spans="8:15" x14ac:dyDescent="0.25">
      <c r="N135"/>
      <c r="O135"/>
    </row>
    <row r="136" spans="8:15" x14ac:dyDescent="0.25">
      <c r="N136"/>
      <c r="O136"/>
    </row>
    <row r="137" spans="8:15" x14ac:dyDescent="0.25">
      <c r="H137" s="8"/>
      <c r="I137" s="8"/>
      <c r="J137" s="8"/>
      <c r="K137" s="8"/>
      <c r="L137" s="8"/>
      <c r="N137"/>
      <c r="O137"/>
    </row>
    <row r="138" spans="8:15" x14ac:dyDescent="0.25">
      <c r="N138"/>
      <c r="O138"/>
    </row>
    <row r="139" spans="8:15" x14ac:dyDescent="0.25">
      <c r="N139"/>
      <c r="O139"/>
    </row>
    <row r="140" spans="8:15" x14ac:dyDescent="0.25">
      <c r="H140" s="8"/>
      <c r="I140" s="8"/>
      <c r="J140" s="8"/>
      <c r="K140" s="8"/>
      <c r="L140" s="8"/>
      <c r="N140"/>
      <c r="O140"/>
    </row>
    <row r="141" spans="8:15" x14ac:dyDescent="0.25">
      <c r="N141"/>
      <c r="O141"/>
    </row>
    <row r="142" spans="8:15" x14ac:dyDescent="0.25">
      <c r="N142"/>
      <c r="O142"/>
    </row>
    <row r="143" spans="8:15" x14ac:dyDescent="0.25">
      <c r="H143" s="8"/>
      <c r="I143" s="8"/>
      <c r="J143" s="8"/>
      <c r="K143" s="8"/>
      <c r="L143" s="8"/>
      <c r="N143"/>
      <c r="O143"/>
    </row>
    <row r="144" spans="8:15" x14ac:dyDescent="0.25">
      <c r="N144"/>
      <c r="O144"/>
    </row>
    <row r="145" spans="8:15" x14ac:dyDescent="0.25">
      <c r="N145"/>
      <c r="O145"/>
    </row>
    <row r="146" spans="8:15" x14ac:dyDescent="0.25">
      <c r="H146" s="8"/>
      <c r="I146" s="8"/>
      <c r="J146" s="8"/>
      <c r="K146" s="8"/>
      <c r="L146" s="8"/>
      <c r="N146"/>
      <c r="O146"/>
    </row>
    <row r="147" spans="8:15" x14ac:dyDescent="0.25">
      <c r="N147"/>
      <c r="O147"/>
    </row>
    <row r="148" spans="8:15" x14ac:dyDescent="0.25">
      <c r="N148"/>
      <c r="O148"/>
    </row>
    <row r="149" spans="8:15" x14ac:dyDescent="0.25">
      <c r="H149" s="8"/>
      <c r="I149" s="8"/>
      <c r="J149" s="8"/>
      <c r="K149" s="8"/>
      <c r="L149" s="8"/>
      <c r="N149"/>
      <c r="O149"/>
    </row>
    <row r="150" spans="8:15" x14ac:dyDescent="0.25">
      <c r="N150"/>
      <c r="O150"/>
    </row>
    <row r="151" spans="8:15" x14ac:dyDescent="0.25">
      <c r="N151"/>
      <c r="O151"/>
    </row>
    <row r="152" spans="8:15" x14ac:dyDescent="0.25">
      <c r="N152"/>
      <c r="O152"/>
    </row>
    <row r="153" spans="8:15" x14ac:dyDescent="0.25">
      <c r="N153"/>
      <c r="O153"/>
    </row>
    <row r="154" spans="8:15" x14ac:dyDescent="0.25">
      <c r="N154"/>
      <c r="O154"/>
    </row>
    <row r="155" spans="8:15" x14ac:dyDescent="0.25">
      <c r="N155"/>
      <c r="O155"/>
    </row>
    <row r="156" spans="8:15" x14ac:dyDescent="0.25">
      <c r="N156"/>
      <c r="O156"/>
    </row>
    <row r="157" spans="8:15" x14ac:dyDescent="0.25">
      <c r="N157"/>
      <c r="O157"/>
    </row>
    <row r="158" spans="8:15" x14ac:dyDescent="0.25">
      <c r="N158"/>
      <c r="O158"/>
    </row>
    <row r="159" spans="8:15" x14ac:dyDescent="0.25">
      <c r="N159"/>
      <c r="O159"/>
    </row>
    <row r="160" spans="8:15" x14ac:dyDescent="0.25">
      <c r="N160"/>
      <c r="O160"/>
    </row>
    <row r="161" spans="14:15" x14ac:dyDescent="0.25">
      <c r="N161"/>
      <c r="O161"/>
    </row>
    <row r="162" spans="14:15" x14ac:dyDescent="0.25">
      <c r="N162"/>
      <c r="O162"/>
    </row>
  </sheetData>
  <mergeCells count="6">
    <mergeCell ref="A1:H1"/>
    <mergeCell ref="A3:L4"/>
    <mergeCell ref="Q3:W4"/>
    <mergeCell ref="A5:A7"/>
    <mergeCell ref="B5:F5"/>
    <mergeCell ref="H5:L5"/>
  </mergeCells>
  <pageMargins left="0.70866141732283472" right="0.70866141732283472" top="0.74803149606299213" bottom="0.74803149606299213" header="0.31496062992125984" footer="0.31496062992125984"/>
  <pageSetup paperSize="9" scale="55" fitToHeight="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740E2-A7AB-45EF-816B-2A0BB7B6A52B}">
  <sheetPr>
    <pageSetUpPr fitToPage="1"/>
  </sheetPr>
  <dimension ref="A1:V203"/>
  <sheetViews>
    <sheetView zoomScaleNormal="100" workbookViewId="0"/>
  </sheetViews>
  <sheetFormatPr defaultRowHeight="15" x14ac:dyDescent="0.25"/>
  <cols>
    <col min="1" max="1" width="105.42578125" customWidth="1"/>
    <col min="6" max="6" width="12.5703125" customWidth="1"/>
    <col min="7" max="7" width="6.5703125" customWidth="1"/>
    <col min="12" max="12" width="12.28515625" customWidth="1"/>
    <col min="13" max="13" width="2.7109375" customWidth="1"/>
    <col min="14" max="14" width="8.7109375" style="28"/>
    <col min="15" max="15" width="10.42578125" style="28" customWidth="1"/>
    <col min="17" max="17" width="10.42578125" customWidth="1"/>
    <col min="22" max="22" width="17.5703125" customWidth="1"/>
  </cols>
  <sheetData>
    <row r="1" spans="1:22" ht="15.75" x14ac:dyDescent="0.25">
      <c r="A1" s="17" t="s">
        <v>202</v>
      </c>
      <c r="C1" s="3" t="s">
        <v>116</v>
      </c>
      <c r="D1" s="15"/>
      <c r="E1" t="s">
        <v>118</v>
      </c>
    </row>
    <row r="3" spans="1:22" x14ac:dyDescent="0.25">
      <c r="A3" s="68" t="s">
        <v>203</v>
      </c>
      <c r="B3" s="68"/>
      <c r="C3" s="68"/>
      <c r="D3" s="68"/>
      <c r="E3" s="68"/>
      <c r="F3" s="68"/>
      <c r="Q3" s="66" t="s">
        <v>204</v>
      </c>
      <c r="R3" s="66"/>
      <c r="S3" s="66"/>
      <c r="T3" s="66"/>
      <c r="U3" s="66"/>
      <c r="V3" s="66"/>
    </row>
    <row r="4" spans="1:22" ht="15.75" thickBot="1" x14ac:dyDescent="0.3">
      <c r="A4" s="69"/>
      <c r="B4" s="69"/>
      <c r="C4" s="69"/>
      <c r="D4" s="69"/>
      <c r="E4" s="69"/>
      <c r="F4" s="69"/>
      <c r="Q4" s="66"/>
      <c r="R4" s="66"/>
      <c r="S4" s="66"/>
      <c r="T4" s="66"/>
      <c r="U4" s="66"/>
      <c r="V4" s="66"/>
    </row>
    <row r="5" spans="1:22" ht="45.75" thickBot="1" x14ac:dyDescent="0.3">
      <c r="A5" s="60"/>
      <c r="B5" s="63" t="s">
        <v>0</v>
      </c>
      <c r="C5" s="64"/>
      <c r="D5" s="64"/>
      <c r="E5" s="64"/>
      <c r="F5" s="65"/>
      <c r="H5" s="63" t="s">
        <v>0</v>
      </c>
      <c r="I5" s="64"/>
      <c r="J5" s="64"/>
      <c r="K5" s="64"/>
      <c r="L5" s="65"/>
      <c r="N5" s="32" t="s">
        <v>188</v>
      </c>
      <c r="O5" s="33" t="s">
        <v>189</v>
      </c>
      <c r="Q5" s="18" t="s">
        <v>111</v>
      </c>
      <c r="R5" s="38" t="s">
        <v>1</v>
      </c>
      <c r="S5" s="39" t="s">
        <v>2</v>
      </c>
      <c r="T5" s="39" t="s">
        <v>3</v>
      </c>
      <c r="U5" s="39" t="s">
        <v>4</v>
      </c>
      <c r="V5" s="42" t="s">
        <v>5</v>
      </c>
    </row>
    <row r="6" spans="1:22" ht="39" thickBot="1" x14ac:dyDescent="0.3">
      <c r="A6" s="61"/>
      <c r="B6" s="46" t="s">
        <v>1</v>
      </c>
      <c r="C6" s="2" t="s">
        <v>2</v>
      </c>
      <c r="D6" s="2" t="s">
        <v>3</v>
      </c>
      <c r="E6" s="2" t="s">
        <v>4</v>
      </c>
      <c r="F6" s="2" t="s">
        <v>5</v>
      </c>
      <c r="H6" s="47" t="s">
        <v>1</v>
      </c>
      <c r="I6" s="2" t="s">
        <v>2</v>
      </c>
      <c r="J6" s="2" t="s">
        <v>3</v>
      </c>
      <c r="K6" s="2" t="s">
        <v>4</v>
      </c>
      <c r="L6" s="2" t="s">
        <v>5</v>
      </c>
      <c r="Q6" s="19" t="s">
        <v>112</v>
      </c>
      <c r="R6" s="5">
        <v>13797</v>
      </c>
      <c r="S6" s="5">
        <v>2893</v>
      </c>
      <c r="T6" s="5">
        <v>1749</v>
      </c>
      <c r="U6" s="5">
        <v>861</v>
      </c>
      <c r="V6" s="5">
        <v>2332</v>
      </c>
    </row>
    <row r="7" spans="1:22" ht="15.75" thickBot="1" x14ac:dyDescent="0.3">
      <c r="A7" s="62"/>
      <c r="B7" s="46" t="s">
        <v>6</v>
      </c>
      <c r="C7" s="2" t="s">
        <v>6</v>
      </c>
      <c r="D7" s="2" t="s">
        <v>6</v>
      </c>
      <c r="E7" s="2" t="s">
        <v>6</v>
      </c>
      <c r="F7" s="2" t="s">
        <v>6</v>
      </c>
      <c r="Q7" s="40" t="s">
        <v>113</v>
      </c>
      <c r="R7" s="5">
        <v>63.78</v>
      </c>
      <c r="S7" s="5">
        <v>13.37</v>
      </c>
      <c r="T7" s="5">
        <v>8.09</v>
      </c>
      <c r="U7" s="5">
        <v>3.98</v>
      </c>
      <c r="V7" s="5">
        <v>10.78</v>
      </c>
    </row>
    <row r="8" spans="1:22" ht="15.75" thickBot="1" x14ac:dyDescent="0.3">
      <c r="A8" s="4" t="s">
        <v>47</v>
      </c>
    </row>
    <row r="9" spans="1:22" ht="15.75" thickBot="1" x14ac:dyDescent="0.3">
      <c r="A9" s="25" t="s">
        <v>114</v>
      </c>
      <c r="B9" s="13">
        <v>5044</v>
      </c>
      <c r="C9" s="14">
        <v>1280</v>
      </c>
      <c r="D9" s="14">
        <v>672</v>
      </c>
      <c r="E9" s="14">
        <v>264</v>
      </c>
      <c r="F9" s="14">
        <v>793</v>
      </c>
      <c r="G9" s="15"/>
      <c r="H9" s="26">
        <f>B9/R$6</f>
        <v>0.36558672175110529</v>
      </c>
      <c r="I9" s="26">
        <f t="shared" ref="I9" si="0">C9/S$6</f>
        <v>0.44244728655375043</v>
      </c>
      <c r="J9" s="26">
        <f t="shared" ref="J9" si="1">D9/T$6</f>
        <v>0.38421955403087477</v>
      </c>
      <c r="K9" s="26">
        <f t="shared" ref="K9" si="2">E9/U$6</f>
        <v>0.30662020905923343</v>
      </c>
      <c r="L9" s="26">
        <f t="shared" ref="L9" si="3">F9/V$6</f>
        <v>0.34005145797598629</v>
      </c>
      <c r="N9" s="30">
        <f>SUM(B9:F9)</f>
        <v>8053</v>
      </c>
      <c r="O9" s="26">
        <f>N9/SUM($R$6:$V$6)</f>
        <v>0.37227255917159763</v>
      </c>
    </row>
    <row r="10" spans="1:22" ht="15.75" thickBot="1" x14ac:dyDescent="0.3">
      <c r="A10" s="4" t="s">
        <v>115</v>
      </c>
      <c r="B10" s="22">
        <v>8753</v>
      </c>
      <c r="C10" s="22">
        <v>1613</v>
      </c>
      <c r="D10" s="22">
        <v>1077</v>
      </c>
      <c r="E10" s="22">
        <v>597</v>
      </c>
      <c r="F10" s="22">
        <v>1539</v>
      </c>
    </row>
    <row r="11" spans="1:22" ht="15.75" thickBot="1" x14ac:dyDescent="0.3">
      <c r="A11" s="22"/>
      <c r="B11" s="22"/>
      <c r="C11" s="22"/>
      <c r="D11" s="22"/>
      <c r="E11" s="22"/>
      <c r="F11" s="22"/>
    </row>
    <row r="12" spans="1:22" ht="15.75" thickBot="1" x14ac:dyDescent="0.3">
      <c r="A12" s="36" t="s">
        <v>217</v>
      </c>
    </row>
    <row r="13" spans="1:22" ht="15.75" thickBot="1" x14ac:dyDescent="0.3">
      <c r="A13" s="25" t="s">
        <v>48</v>
      </c>
      <c r="B13" s="13">
        <v>8773</v>
      </c>
      <c r="C13" s="14">
        <v>1614</v>
      </c>
      <c r="D13" s="14">
        <v>1080</v>
      </c>
      <c r="E13" s="14">
        <v>598</v>
      </c>
      <c r="F13" s="14">
        <v>1542</v>
      </c>
      <c r="G13" s="15"/>
      <c r="H13" s="26">
        <f>B13/SUM(B$13:B$16)</f>
        <v>0.64769287559985234</v>
      </c>
      <c r="I13" s="26">
        <f t="shared" ref="I13:L16" si="4">C13/SUM(C$13:C$16)</f>
        <v>0.57213753987947535</v>
      </c>
      <c r="J13" s="26">
        <f t="shared" si="4"/>
        <v>0.62645011600928069</v>
      </c>
      <c r="K13" s="26">
        <f t="shared" si="4"/>
        <v>0.70853080568720384</v>
      </c>
      <c r="L13" s="26">
        <f t="shared" si="4"/>
        <v>0.6698523023457863</v>
      </c>
      <c r="N13" s="30">
        <f>SUM(B13:F13)</f>
        <v>13607</v>
      </c>
      <c r="O13" s="26">
        <f>N13/SUM($B$13:$F$16)</f>
        <v>0.64075155396496519</v>
      </c>
    </row>
    <row r="14" spans="1:22" ht="15.75" thickBot="1" x14ac:dyDescent="0.3">
      <c r="A14" s="25" t="s">
        <v>49</v>
      </c>
      <c r="B14" s="12">
        <v>3457</v>
      </c>
      <c r="C14" s="12">
        <v>885</v>
      </c>
      <c r="D14" s="12">
        <v>508</v>
      </c>
      <c r="E14" s="12">
        <v>181</v>
      </c>
      <c r="F14" s="12">
        <v>556</v>
      </c>
      <c r="G14" s="15"/>
      <c r="H14" s="26">
        <f>B14/SUM(B$13:B$16)</f>
        <v>0.25522332964193428</v>
      </c>
      <c r="I14" s="26">
        <f t="shared" si="4"/>
        <v>0.31371853952499112</v>
      </c>
      <c r="J14" s="26">
        <f t="shared" si="4"/>
        <v>0.29466357308584684</v>
      </c>
      <c r="K14" s="26">
        <f t="shared" si="4"/>
        <v>0.21445497630331753</v>
      </c>
      <c r="L14" s="26">
        <f t="shared" si="4"/>
        <v>0.24152910512597742</v>
      </c>
      <c r="N14" s="30">
        <f>SUM(B14:F14)</f>
        <v>5587</v>
      </c>
      <c r="O14" s="26">
        <f>N14/SUM($B$13:$F$16)</f>
        <v>0.26309097758523264</v>
      </c>
    </row>
    <row r="15" spans="1:22" ht="15.75" thickBot="1" x14ac:dyDescent="0.3">
      <c r="A15" s="25" t="s">
        <v>50</v>
      </c>
      <c r="B15" s="12">
        <v>912</v>
      </c>
      <c r="C15" s="12">
        <v>254</v>
      </c>
      <c r="D15" s="12">
        <v>112</v>
      </c>
      <c r="E15" s="12">
        <v>52</v>
      </c>
      <c r="F15" s="12">
        <v>139</v>
      </c>
      <c r="G15" s="15"/>
      <c r="H15" s="26">
        <f>B15/SUM(B$13:B$16)</f>
        <v>6.7331118493909187E-2</v>
      </c>
      <c r="I15" s="26">
        <f t="shared" si="4"/>
        <v>9.0038993264799722E-2</v>
      </c>
      <c r="J15" s="26">
        <f t="shared" si="4"/>
        <v>6.4965197215777259E-2</v>
      </c>
      <c r="K15" s="26">
        <f t="shared" si="4"/>
        <v>6.1611374407582936E-2</v>
      </c>
      <c r="L15" s="26">
        <f t="shared" si="4"/>
        <v>6.0382276281494354E-2</v>
      </c>
      <c r="N15" s="30">
        <f>SUM(B15:F15)</f>
        <v>1469</v>
      </c>
      <c r="O15" s="26">
        <f>N15/SUM($B$13:$F$16)</f>
        <v>6.9174985873045769E-2</v>
      </c>
    </row>
    <row r="16" spans="1:22" ht="15.75" thickBot="1" x14ac:dyDescent="0.3">
      <c r="A16" s="25" t="s">
        <v>51</v>
      </c>
      <c r="B16" s="12">
        <v>403</v>
      </c>
      <c r="C16" s="12">
        <v>68</v>
      </c>
      <c r="D16" s="12">
        <v>24</v>
      </c>
      <c r="E16" s="12">
        <v>13</v>
      </c>
      <c r="F16" s="12">
        <v>65</v>
      </c>
      <c r="G16" s="15"/>
      <c r="H16" s="26">
        <f>B16/SUM(B$13:B$16)</f>
        <v>2.9752676264304171E-2</v>
      </c>
      <c r="I16" s="26">
        <f t="shared" si="4"/>
        <v>2.4104927330733782E-2</v>
      </c>
      <c r="J16" s="26">
        <f t="shared" si="4"/>
        <v>1.3921113689095127E-2</v>
      </c>
      <c r="K16" s="26">
        <f t="shared" si="4"/>
        <v>1.5402843601895734E-2</v>
      </c>
      <c r="L16" s="26">
        <f t="shared" si="4"/>
        <v>2.8236316246741965E-2</v>
      </c>
      <c r="N16" s="30">
        <f>SUM(B16:F16)</f>
        <v>573</v>
      </c>
      <c r="O16" s="26">
        <f>N16/SUM($B$13:$F$16)</f>
        <v>2.698248257675645E-2</v>
      </c>
    </row>
    <row r="17" spans="1:15" ht="15.75" thickBot="1" x14ac:dyDescent="0.3">
      <c r="A17" s="4" t="s">
        <v>52</v>
      </c>
      <c r="B17" s="22">
        <v>252</v>
      </c>
      <c r="C17" s="22">
        <v>72</v>
      </c>
      <c r="D17" s="22">
        <v>25</v>
      </c>
      <c r="E17" s="22">
        <v>17</v>
      </c>
      <c r="F17" s="22">
        <v>30</v>
      </c>
      <c r="N17"/>
      <c r="O17"/>
    </row>
    <row r="18" spans="1:15" ht="15.75" thickBot="1" x14ac:dyDescent="0.3">
      <c r="A18" s="22"/>
      <c r="B18" s="22"/>
      <c r="C18" s="22"/>
      <c r="D18" s="22"/>
      <c r="E18" s="22"/>
      <c r="F18" s="22"/>
      <c r="N18"/>
      <c r="O18"/>
    </row>
    <row r="19" spans="1:15" ht="26.25" thickBot="1" x14ac:dyDescent="0.3">
      <c r="A19" s="36" t="s">
        <v>122</v>
      </c>
      <c r="N19"/>
      <c r="O19"/>
    </row>
    <row r="20" spans="1:15" ht="15.75" thickBot="1" x14ac:dyDescent="0.3">
      <c r="A20" s="4" t="s">
        <v>8</v>
      </c>
      <c r="B20" s="20">
        <v>13781</v>
      </c>
      <c r="C20" s="21">
        <v>2879</v>
      </c>
      <c r="D20" s="21">
        <v>1745</v>
      </c>
      <c r="E20" s="21">
        <v>859</v>
      </c>
      <c r="F20" s="21">
        <v>2326</v>
      </c>
      <c r="N20"/>
      <c r="O20"/>
    </row>
    <row r="21" spans="1:15" ht="15.75" thickBot="1" x14ac:dyDescent="0.3">
      <c r="A21" s="25" t="s">
        <v>123</v>
      </c>
      <c r="B21" s="12">
        <v>16</v>
      </c>
      <c r="C21" s="12">
        <v>14</v>
      </c>
      <c r="D21" s="12">
        <v>4</v>
      </c>
      <c r="E21" s="12">
        <v>2</v>
      </c>
      <c r="F21" s="12">
        <v>6</v>
      </c>
      <c r="G21" s="15"/>
      <c r="H21" s="26">
        <f>B21/R$6</f>
        <v>1.1596723925491048E-3</v>
      </c>
      <c r="I21" s="26">
        <f>C21/S$6</f>
        <v>4.8392671966816453E-3</v>
      </c>
      <c r="J21" s="26">
        <f>D21/T$6</f>
        <v>2.2870211549456832E-3</v>
      </c>
      <c r="K21" s="26">
        <f>E21/U$6</f>
        <v>2.3228803716608595E-3</v>
      </c>
      <c r="L21" s="26">
        <f>F21/V$6</f>
        <v>2.5728987993138938E-3</v>
      </c>
      <c r="N21" s="30">
        <f t="shared" ref="N21" si="5">SUM(B21:F21)</f>
        <v>42</v>
      </c>
      <c r="O21" s="26">
        <f t="shared" ref="O21" si="6">N21/SUM($R$6:$V$6)</f>
        <v>1.941568047337278E-3</v>
      </c>
    </row>
    <row r="22" spans="1:15" ht="15.75" thickBot="1" x14ac:dyDescent="0.3">
      <c r="A22" s="37"/>
      <c r="B22" s="22"/>
      <c r="C22" s="22"/>
      <c r="D22" s="22"/>
      <c r="E22" s="22"/>
      <c r="F22" s="22"/>
      <c r="H22" s="34"/>
      <c r="I22" s="34"/>
      <c r="J22" s="34"/>
      <c r="K22" s="34"/>
      <c r="L22" s="34"/>
      <c r="N22" s="35"/>
      <c r="O22" s="34"/>
    </row>
    <row r="23" spans="1:15" ht="26.25" thickBot="1" x14ac:dyDescent="0.3">
      <c r="A23" s="4" t="s">
        <v>124</v>
      </c>
      <c r="N23"/>
      <c r="O23"/>
    </row>
    <row r="24" spans="1:15" ht="15.75" thickBot="1" x14ac:dyDescent="0.3">
      <c r="A24" s="4" t="s">
        <v>8</v>
      </c>
      <c r="B24" s="20">
        <v>13476</v>
      </c>
      <c r="C24" s="21">
        <v>2784</v>
      </c>
      <c r="D24" s="21">
        <v>1673</v>
      </c>
      <c r="E24" s="21">
        <v>843</v>
      </c>
      <c r="F24" s="21">
        <v>2286</v>
      </c>
      <c r="N24"/>
      <c r="O24"/>
    </row>
    <row r="25" spans="1:15" ht="15.75" thickBot="1" x14ac:dyDescent="0.3">
      <c r="A25" s="25" t="s">
        <v>54</v>
      </c>
      <c r="B25" s="12">
        <v>321</v>
      </c>
      <c r="C25" s="12">
        <v>109</v>
      </c>
      <c r="D25" s="12">
        <v>76</v>
      </c>
      <c r="E25" s="12">
        <v>18</v>
      </c>
      <c r="F25" s="12">
        <v>46</v>
      </c>
      <c r="G25" s="15"/>
      <c r="H25" s="26">
        <f>B25/R$6</f>
        <v>2.3265927375516415E-2</v>
      </c>
      <c r="I25" s="26">
        <f>C25/S$6</f>
        <v>3.7677151745592809E-2</v>
      </c>
      <c r="J25" s="26">
        <f>D25/T$6</f>
        <v>4.3453401943967983E-2</v>
      </c>
      <c r="K25" s="26">
        <f>E25/U$6</f>
        <v>2.0905923344947737E-2</v>
      </c>
      <c r="L25" s="26">
        <f>F25/V$6</f>
        <v>1.9725557461406518E-2</v>
      </c>
      <c r="N25" s="30">
        <f t="shared" ref="N25" si="7">SUM(B25:F25)</f>
        <v>570</v>
      </c>
      <c r="O25" s="26">
        <f t="shared" ref="O25" si="8">N25/SUM($R$6:$V$6)</f>
        <v>2.6349852071005916E-2</v>
      </c>
    </row>
    <row r="26" spans="1:15" ht="15.75" thickBot="1" x14ac:dyDescent="0.3">
      <c r="A26" s="37"/>
      <c r="B26" s="22"/>
      <c r="C26" s="22"/>
      <c r="D26" s="22"/>
      <c r="E26" s="22"/>
      <c r="F26" s="22"/>
      <c r="H26" s="34"/>
      <c r="I26" s="34"/>
      <c r="J26" s="34"/>
      <c r="K26" s="34"/>
      <c r="L26" s="34"/>
      <c r="N26" s="35"/>
      <c r="O26" s="34"/>
    </row>
    <row r="27" spans="1:15" ht="26.25" thickBot="1" x14ac:dyDescent="0.3">
      <c r="A27" s="4" t="s">
        <v>125</v>
      </c>
      <c r="N27"/>
      <c r="O27"/>
    </row>
    <row r="28" spans="1:15" ht="15.75" thickBot="1" x14ac:dyDescent="0.3">
      <c r="A28" s="4" t="s">
        <v>8</v>
      </c>
      <c r="B28" s="20">
        <v>13795</v>
      </c>
      <c r="C28" s="21">
        <v>2891</v>
      </c>
      <c r="D28" s="21">
        <v>1747</v>
      </c>
      <c r="E28" s="21">
        <v>860</v>
      </c>
      <c r="F28" s="21">
        <v>2330</v>
      </c>
      <c r="N28"/>
      <c r="O28"/>
    </row>
    <row r="29" spans="1:15" ht="15.75" thickBot="1" x14ac:dyDescent="0.3">
      <c r="A29" s="25" t="s">
        <v>205</v>
      </c>
      <c r="B29" s="12">
        <v>2</v>
      </c>
      <c r="C29" s="12">
        <v>2</v>
      </c>
      <c r="D29" s="12">
        <v>2</v>
      </c>
      <c r="E29" s="12">
        <v>1</v>
      </c>
      <c r="F29" s="12">
        <v>2</v>
      </c>
      <c r="G29" s="15"/>
      <c r="H29" s="26">
        <f>B29/R$6</f>
        <v>1.449590490686381E-4</v>
      </c>
      <c r="I29" s="26">
        <f>C29/S$6</f>
        <v>6.9132388524023505E-4</v>
      </c>
      <c r="J29" s="26">
        <f>D29/T$6</f>
        <v>1.1435105774728416E-3</v>
      </c>
      <c r="K29" s="26">
        <f>E29/U$6</f>
        <v>1.1614401858304297E-3</v>
      </c>
      <c r="L29" s="26">
        <f>F29/V$6</f>
        <v>8.576329331046312E-4</v>
      </c>
      <c r="N29" s="30">
        <f t="shared" ref="N29" si="9">SUM(B29:F29)</f>
        <v>9</v>
      </c>
      <c r="O29" s="26">
        <f t="shared" ref="O29" si="10">N29/SUM($R$6:$V$6)</f>
        <v>4.1605029585798818E-4</v>
      </c>
    </row>
    <row r="30" spans="1:15" ht="15.75" thickBot="1" x14ac:dyDescent="0.3">
      <c r="A30" s="37"/>
      <c r="B30" s="22"/>
      <c r="C30" s="22"/>
      <c r="D30" s="22"/>
      <c r="E30" s="22"/>
      <c r="F30" s="22"/>
      <c r="H30" s="34"/>
      <c r="I30" s="34"/>
      <c r="J30" s="34"/>
      <c r="K30" s="34"/>
      <c r="L30" s="34"/>
      <c r="N30" s="35"/>
      <c r="O30" s="34"/>
    </row>
    <row r="31" spans="1:15" ht="26.25" thickBot="1" x14ac:dyDescent="0.3">
      <c r="A31" s="4" t="s">
        <v>126</v>
      </c>
      <c r="N31"/>
      <c r="O31"/>
    </row>
    <row r="32" spans="1:15" ht="15.75" thickBot="1" x14ac:dyDescent="0.3">
      <c r="A32" s="4" t="s">
        <v>8</v>
      </c>
      <c r="B32" s="20">
        <v>13366</v>
      </c>
      <c r="C32" s="21">
        <v>2821</v>
      </c>
      <c r="D32" s="21">
        <v>1685</v>
      </c>
      <c r="E32" s="21">
        <v>828</v>
      </c>
      <c r="F32" s="21">
        <v>2210</v>
      </c>
      <c r="N32"/>
      <c r="O32"/>
    </row>
    <row r="33" spans="1:15" ht="15.75" thickBot="1" x14ac:dyDescent="0.3">
      <c r="A33" s="25" t="s">
        <v>127</v>
      </c>
      <c r="B33" s="12">
        <v>431</v>
      </c>
      <c r="C33" s="12">
        <v>72</v>
      </c>
      <c r="D33" s="12">
        <v>64</v>
      </c>
      <c r="E33" s="12">
        <v>33</v>
      </c>
      <c r="F33" s="12">
        <v>122</v>
      </c>
      <c r="G33" s="15"/>
      <c r="H33" s="26">
        <f>B33/R$6</f>
        <v>3.1238675074291511E-2</v>
      </c>
      <c r="I33" s="26">
        <f>C33/S$6</f>
        <v>2.4887659868648462E-2</v>
      </c>
      <c r="J33" s="26">
        <f>D33/T$6</f>
        <v>3.6592338479130931E-2</v>
      </c>
      <c r="K33" s="26">
        <f>E33/U$6</f>
        <v>3.8327526132404179E-2</v>
      </c>
      <c r="L33" s="26">
        <f>F33/V$6</f>
        <v>5.2315608919382507E-2</v>
      </c>
      <c r="N33" s="30">
        <f t="shared" ref="N33" si="11">SUM(B33:F33)</f>
        <v>722</v>
      </c>
      <c r="O33" s="26">
        <f t="shared" ref="O33" si="12">N33/SUM($R$6:$V$6)</f>
        <v>3.3376479289940829E-2</v>
      </c>
    </row>
    <row r="34" spans="1:15" ht="15.75" thickBot="1" x14ac:dyDescent="0.3">
      <c r="N34"/>
      <c r="O34"/>
    </row>
    <row r="35" spans="1:15" ht="26.25" thickBot="1" x14ac:dyDescent="0.3">
      <c r="A35" s="36" t="s">
        <v>128</v>
      </c>
      <c r="N35"/>
      <c r="O35"/>
    </row>
    <row r="36" spans="1:15" ht="15.75" thickBot="1" x14ac:dyDescent="0.3">
      <c r="A36" s="4" t="s">
        <v>8</v>
      </c>
      <c r="B36" s="20">
        <v>13570</v>
      </c>
      <c r="C36" s="21">
        <v>2762</v>
      </c>
      <c r="D36" s="21">
        <v>1706</v>
      </c>
      <c r="E36" s="21">
        <v>835</v>
      </c>
      <c r="F36" s="21">
        <v>2275</v>
      </c>
      <c r="N36"/>
      <c r="O36"/>
    </row>
    <row r="37" spans="1:15" ht="15.75" thickBot="1" x14ac:dyDescent="0.3">
      <c r="A37" s="25" t="s">
        <v>74</v>
      </c>
      <c r="B37" s="12">
        <v>227</v>
      </c>
      <c r="C37" s="12">
        <v>131</v>
      </c>
      <c r="D37" s="12">
        <v>43</v>
      </c>
      <c r="E37" s="12">
        <v>26</v>
      </c>
      <c r="F37" s="12">
        <v>57</v>
      </c>
      <c r="G37" s="15"/>
      <c r="H37" s="26">
        <f>B37/R$6</f>
        <v>1.6452852069290425E-2</v>
      </c>
      <c r="I37" s="26">
        <f>C37/S$6</f>
        <v>4.5281714483235397E-2</v>
      </c>
      <c r="J37" s="26">
        <f>D37/T$6</f>
        <v>2.4585477415666093E-2</v>
      </c>
      <c r="K37" s="26">
        <f>E37/U$6</f>
        <v>3.0197444831591175E-2</v>
      </c>
      <c r="L37" s="26">
        <f>F37/V$6</f>
        <v>2.4442538593481989E-2</v>
      </c>
      <c r="N37" s="30">
        <f t="shared" ref="N37" si="13">SUM(B37:F37)</f>
        <v>484</v>
      </c>
      <c r="O37" s="26">
        <f t="shared" ref="O37" si="14">N37/SUM($R$6:$V$6)</f>
        <v>2.2374260355029586E-2</v>
      </c>
    </row>
    <row r="38" spans="1:15" ht="15.75" thickBot="1" x14ac:dyDescent="0.3">
      <c r="N38"/>
      <c r="O38"/>
    </row>
    <row r="39" spans="1:15" ht="26.25" thickBot="1" x14ac:dyDescent="0.3">
      <c r="A39" s="36" t="s">
        <v>129</v>
      </c>
      <c r="N39"/>
      <c r="O39"/>
    </row>
    <row r="40" spans="1:15" ht="15.75" thickBot="1" x14ac:dyDescent="0.3">
      <c r="A40" s="4" t="s">
        <v>8</v>
      </c>
      <c r="B40" s="20">
        <v>13746</v>
      </c>
      <c r="C40" s="21">
        <v>2886</v>
      </c>
      <c r="D40" s="21">
        <v>1742</v>
      </c>
      <c r="E40" s="21">
        <v>861</v>
      </c>
      <c r="F40" s="21">
        <v>2320</v>
      </c>
      <c r="N40"/>
      <c r="O40"/>
    </row>
    <row r="41" spans="1:15" ht="15.75" thickBot="1" x14ac:dyDescent="0.3">
      <c r="A41" s="25" t="s">
        <v>130</v>
      </c>
      <c r="B41" s="12">
        <v>51</v>
      </c>
      <c r="C41" s="12">
        <v>7</v>
      </c>
      <c r="D41" s="12">
        <v>7</v>
      </c>
      <c r="E41" s="12">
        <v>0</v>
      </c>
      <c r="F41" s="12">
        <v>12</v>
      </c>
      <c r="G41" s="15"/>
      <c r="H41" s="26">
        <f>B41/R$6</f>
        <v>3.6964557512502716E-3</v>
      </c>
      <c r="I41" s="26">
        <f>C41/S$6</f>
        <v>2.4196335983408227E-3</v>
      </c>
      <c r="J41" s="26">
        <f>D41/T$6</f>
        <v>4.0022870211549461E-3</v>
      </c>
      <c r="K41" s="26">
        <f>E41/U$6</f>
        <v>0</v>
      </c>
      <c r="L41" s="26">
        <f>F41/V$6</f>
        <v>5.1457975986277877E-3</v>
      </c>
      <c r="N41" s="30">
        <f t="shared" ref="N41" si="15">SUM(B41:F41)</f>
        <v>77</v>
      </c>
      <c r="O41" s="26">
        <f t="shared" ref="O41" si="16">N41/SUM($R$6:$V$6)</f>
        <v>3.5595414201183432E-3</v>
      </c>
    </row>
    <row r="42" spans="1:15" ht="15.75" thickBot="1" x14ac:dyDescent="0.3">
      <c r="N42"/>
      <c r="O42"/>
    </row>
    <row r="43" spans="1:15" ht="15.75" thickBot="1" x14ac:dyDescent="0.3">
      <c r="A43" s="36" t="s">
        <v>131</v>
      </c>
      <c r="N43"/>
      <c r="O43"/>
    </row>
    <row r="44" spans="1:15" ht="15.75" thickBot="1" x14ac:dyDescent="0.3">
      <c r="A44" s="4" t="s">
        <v>8</v>
      </c>
      <c r="B44" s="20">
        <v>13691</v>
      </c>
      <c r="C44" s="21">
        <v>2865</v>
      </c>
      <c r="D44" s="21">
        <v>1738</v>
      </c>
      <c r="E44" s="21">
        <v>856</v>
      </c>
      <c r="F44" s="21">
        <v>2313</v>
      </c>
      <c r="N44"/>
      <c r="O44"/>
    </row>
    <row r="45" spans="1:15" ht="15.75" thickBot="1" x14ac:dyDescent="0.3">
      <c r="A45" s="25" t="s">
        <v>132</v>
      </c>
      <c r="B45" s="12">
        <v>106</v>
      </c>
      <c r="C45" s="12">
        <v>28</v>
      </c>
      <c r="D45" s="12">
        <v>11</v>
      </c>
      <c r="E45" s="12">
        <v>5</v>
      </c>
      <c r="F45" s="12">
        <v>19</v>
      </c>
      <c r="G45" s="15"/>
      <c r="H45" s="26">
        <f>B45/R$6</f>
        <v>7.6828296006378194E-3</v>
      </c>
      <c r="I45" s="26">
        <f>C45/S$6</f>
        <v>9.6785343933632906E-3</v>
      </c>
      <c r="J45" s="26">
        <f>D45/T$6</f>
        <v>6.2893081761006293E-3</v>
      </c>
      <c r="K45" s="26">
        <f>E45/U$6</f>
        <v>5.8072009291521487E-3</v>
      </c>
      <c r="L45" s="26">
        <f>F45/V$6</f>
        <v>8.1475128644939963E-3</v>
      </c>
      <c r="N45" s="30">
        <f t="shared" ref="N45" si="17">SUM(B45:F45)</f>
        <v>169</v>
      </c>
      <c r="O45" s="26">
        <f t="shared" ref="O45" si="18">N45/SUM($R$6:$V$6)</f>
        <v>7.8125E-3</v>
      </c>
    </row>
    <row r="46" spans="1:15" ht="15.75" thickBot="1" x14ac:dyDescent="0.3">
      <c r="N46"/>
      <c r="O46"/>
    </row>
    <row r="47" spans="1:15" ht="26.25" thickBot="1" x14ac:dyDescent="0.3">
      <c r="A47" s="36" t="s">
        <v>133</v>
      </c>
      <c r="N47"/>
      <c r="O47"/>
    </row>
    <row r="48" spans="1:15" ht="15.75" thickBot="1" x14ac:dyDescent="0.3">
      <c r="A48" s="4" t="s">
        <v>8</v>
      </c>
      <c r="B48" s="20">
        <v>12314</v>
      </c>
      <c r="C48" s="21">
        <v>2705</v>
      </c>
      <c r="D48" s="21">
        <v>1482</v>
      </c>
      <c r="E48" s="21">
        <v>707</v>
      </c>
      <c r="F48" s="21">
        <v>1980</v>
      </c>
      <c r="N48"/>
      <c r="O48"/>
    </row>
    <row r="49" spans="1:15" ht="15.75" thickBot="1" x14ac:dyDescent="0.3">
      <c r="A49" s="25" t="s">
        <v>134</v>
      </c>
      <c r="B49" s="12">
        <v>1483</v>
      </c>
      <c r="C49" s="12">
        <v>188</v>
      </c>
      <c r="D49" s="12">
        <v>267</v>
      </c>
      <c r="E49" s="12">
        <v>154</v>
      </c>
      <c r="F49" s="12">
        <v>352</v>
      </c>
      <c r="G49" s="15"/>
      <c r="H49" s="26">
        <f>B49/R$6</f>
        <v>0.10748713488439515</v>
      </c>
      <c r="I49" s="26">
        <f>C49/S$6</f>
        <v>6.4984445212582093E-2</v>
      </c>
      <c r="J49" s="26">
        <f>D49/T$6</f>
        <v>0.15265866209262435</v>
      </c>
      <c r="K49" s="26">
        <f>E49/U$6</f>
        <v>0.17886178861788618</v>
      </c>
      <c r="L49" s="26">
        <f>F49/V$6</f>
        <v>0.15094339622641509</v>
      </c>
      <c r="N49" s="30">
        <f t="shared" ref="N49" si="19">SUM(B49:F49)</f>
        <v>2444</v>
      </c>
      <c r="O49" s="26">
        <f t="shared" ref="O49" si="20">N49/SUM($R$6:$V$6)</f>
        <v>0.11298076923076923</v>
      </c>
    </row>
    <row r="50" spans="1:15" ht="15.75" thickBot="1" x14ac:dyDescent="0.3">
      <c r="N50"/>
      <c r="O50"/>
    </row>
    <row r="51" spans="1:15" ht="26.25" thickBot="1" x14ac:dyDescent="0.3">
      <c r="A51" s="36" t="s">
        <v>135</v>
      </c>
      <c r="N51"/>
      <c r="O51"/>
    </row>
    <row r="52" spans="1:15" ht="15.75" thickBot="1" x14ac:dyDescent="0.3">
      <c r="A52" s="4" t="s">
        <v>8</v>
      </c>
      <c r="B52" s="20">
        <v>13281</v>
      </c>
      <c r="C52" s="21">
        <v>2758</v>
      </c>
      <c r="D52" s="21">
        <v>1691</v>
      </c>
      <c r="E52" s="21">
        <v>835</v>
      </c>
      <c r="F52" s="21">
        <v>2250</v>
      </c>
      <c r="N52"/>
      <c r="O52"/>
    </row>
    <row r="53" spans="1:15" ht="15.75" thickBot="1" x14ac:dyDescent="0.3">
      <c r="A53" s="25" t="s">
        <v>70</v>
      </c>
      <c r="B53" s="12">
        <v>516</v>
      </c>
      <c r="C53" s="12">
        <v>135</v>
      </c>
      <c r="D53" s="12">
        <v>58</v>
      </c>
      <c r="E53" s="12">
        <v>26</v>
      </c>
      <c r="F53" s="12">
        <v>82</v>
      </c>
      <c r="G53" s="15"/>
      <c r="H53" s="26">
        <f>B53/R$6</f>
        <v>3.739943465970863E-2</v>
      </c>
      <c r="I53" s="26">
        <f>C53/S$6</f>
        <v>4.6664362253715869E-2</v>
      </c>
      <c r="J53" s="26">
        <f>D53/T$6</f>
        <v>3.3161806746712409E-2</v>
      </c>
      <c r="K53" s="26">
        <f>E53/U$6</f>
        <v>3.0197444831591175E-2</v>
      </c>
      <c r="L53" s="26">
        <f>F53/V$6</f>
        <v>3.5162950257289882E-2</v>
      </c>
      <c r="N53" s="30">
        <f t="shared" ref="N53" si="21">SUM(B53:F53)</f>
        <v>817</v>
      </c>
      <c r="O53" s="26">
        <f t="shared" ref="O53" si="22">N53/SUM($R$6:$V$6)</f>
        <v>3.7768121301775148E-2</v>
      </c>
    </row>
    <row r="54" spans="1:15" ht="15.75" thickBot="1" x14ac:dyDescent="0.3">
      <c r="N54"/>
      <c r="O54"/>
    </row>
    <row r="55" spans="1:15" ht="15.75" thickBot="1" x14ac:dyDescent="0.3">
      <c r="A55" s="36" t="s">
        <v>136</v>
      </c>
      <c r="N55"/>
      <c r="O55"/>
    </row>
    <row r="56" spans="1:15" ht="15.75" thickBot="1" x14ac:dyDescent="0.3">
      <c r="A56" s="4" t="s">
        <v>8</v>
      </c>
      <c r="B56" s="20">
        <v>13502</v>
      </c>
      <c r="C56" s="21">
        <v>2770</v>
      </c>
      <c r="D56" s="21">
        <v>1698</v>
      </c>
      <c r="E56" s="21">
        <v>842</v>
      </c>
      <c r="F56" s="21">
        <v>2267</v>
      </c>
      <c r="N56"/>
      <c r="O56"/>
    </row>
    <row r="57" spans="1:15" ht="15.75" thickBot="1" x14ac:dyDescent="0.3">
      <c r="A57" s="25" t="s">
        <v>72</v>
      </c>
      <c r="B57" s="12">
        <v>295</v>
      </c>
      <c r="C57" s="12">
        <v>123</v>
      </c>
      <c r="D57" s="12">
        <v>51</v>
      </c>
      <c r="E57" s="12">
        <v>19</v>
      </c>
      <c r="F57" s="12">
        <v>65</v>
      </c>
      <c r="G57" s="15"/>
      <c r="H57" s="26">
        <f>B57/R$6</f>
        <v>2.138145973762412E-2</v>
      </c>
      <c r="I57" s="26">
        <f>C57/S$6</f>
        <v>4.2516418942274453E-2</v>
      </c>
      <c r="J57" s="26">
        <f>D57/T$6</f>
        <v>2.9159519725557463E-2</v>
      </c>
      <c r="K57" s="26">
        <f>E57/U$6</f>
        <v>2.2067363530778164E-2</v>
      </c>
      <c r="L57" s="26">
        <f>F57/V$6</f>
        <v>2.7873070325900515E-2</v>
      </c>
      <c r="N57" s="30">
        <f t="shared" ref="N57" si="23">SUM(B57:F57)</f>
        <v>553</v>
      </c>
      <c r="O57" s="26">
        <f t="shared" ref="O57" si="24">N57/SUM($R$6:$V$6)</f>
        <v>2.5563979289940829E-2</v>
      </c>
    </row>
    <row r="58" spans="1:15" ht="15.75" thickBot="1" x14ac:dyDescent="0.3">
      <c r="N58"/>
      <c r="O58"/>
    </row>
    <row r="59" spans="1:15" ht="26.25" thickBot="1" x14ac:dyDescent="0.3">
      <c r="A59" s="36" t="s">
        <v>137</v>
      </c>
      <c r="N59"/>
      <c r="O59"/>
    </row>
    <row r="60" spans="1:15" ht="15.75" thickBot="1" x14ac:dyDescent="0.3">
      <c r="A60" s="4" t="s">
        <v>8</v>
      </c>
      <c r="B60" s="20">
        <v>13778</v>
      </c>
      <c r="C60" s="21">
        <v>2888</v>
      </c>
      <c r="D60" s="21">
        <v>1747</v>
      </c>
      <c r="E60" s="21">
        <v>855</v>
      </c>
      <c r="F60" s="21">
        <v>2325</v>
      </c>
      <c r="N60"/>
      <c r="O60"/>
    </row>
    <row r="61" spans="1:15" ht="15.75" thickBot="1" x14ac:dyDescent="0.3">
      <c r="A61" s="25" t="s">
        <v>138</v>
      </c>
      <c r="B61" s="12">
        <v>19</v>
      </c>
      <c r="C61" s="12">
        <v>5</v>
      </c>
      <c r="D61" s="12">
        <v>2</v>
      </c>
      <c r="E61" s="12">
        <v>6</v>
      </c>
      <c r="F61" s="12">
        <v>7</v>
      </c>
      <c r="G61" s="15"/>
      <c r="H61" s="26">
        <f>B61/R$6</f>
        <v>1.377110966152062E-3</v>
      </c>
      <c r="I61" s="26">
        <f>C61/S$6</f>
        <v>1.7283097131005876E-3</v>
      </c>
      <c r="J61" s="26">
        <f>D61/T$6</f>
        <v>1.1435105774728416E-3</v>
      </c>
      <c r="K61" s="26">
        <f>E61/U$6</f>
        <v>6.9686411149825784E-3</v>
      </c>
      <c r="L61" s="26">
        <f>F61/V$6</f>
        <v>3.0017152658662091E-3</v>
      </c>
      <c r="N61" s="30">
        <f t="shared" ref="N61" si="25">SUM(B61:F61)</f>
        <v>39</v>
      </c>
      <c r="O61" s="26">
        <f t="shared" ref="O61" si="26">N61/SUM($R$6:$V$6)</f>
        <v>1.8028846153846155E-3</v>
      </c>
    </row>
    <row r="62" spans="1:15" ht="15.75" thickBot="1" x14ac:dyDescent="0.3">
      <c r="N62"/>
      <c r="O62"/>
    </row>
    <row r="63" spans="1:15" ht="26.25" thickBot="1" x14ac:dyDescent="0.3">
      <c r="A63" s="36" t="s">
        <v>139</v>
      </c>
      <c r="N63"/>
      <c r="O63"/>
    </row>
    <row r="64" spans="1:15" ht="15.75" thickBot="1" x14ac:dyDescent="0.3">
      <c r="A64" s="4" t="s">
        <v>8</v>
      </c>
      <c r="B64" s="20">
        <v>13057</v>
      </c>
      <c r="C64" s="21">
        <v>2812</v>
      </c>
      <c r="D64" s="21">
        <v>1606</v>
      </c>
      <c r="E64" s="21">
        <v>756</v>
      </c>
      <c r="F64" s="21">
        <v>2182</v>
      </c>
      <c r="N64"/>
      <c r="O64"/>
    </row>
    <row r="65" spans="1:15" ht="15.75" thickBot="1" x14ac:dyDescent="0.3">
      <c r="A65" s="25" t="s">
        <v>140</v>
      </c>
      <c r="B65" s="12">
        <v>740</v>
      </c>
      <c r="C65" s="12">
        <v>81</v>
      </c>
      <c r="D65" s="12">
        <v>143</v>
      </c>
      <c r="E65" s="12">
        <v>105</v>
      </c>
      <c r="F65" s="12">
        <v>150</v>
      </c>
      <c r="G65" s="15"/>
      <c r="H65" s="26">
        <f>B65/R$6</f>
        <v>5.3634848155396098E-2</v>
      </c>
      <c r="I65" s="26">
        <f>C65/S$6</f>
        <v>2.799861735222952E-2</v>
      </c>
      <c r="J65" s="26">
        <f>D65/T$6</f>
        <v>8.1761006289308172E-2</v>
      </c>
      <c r="K65" s="26">
        <f>E65/U$6</f>
        <v>0.12195121951219512</v>
      </c>
      <c r="L65" s="26">
        <f>F65/V$6</f>
        <v>6.4322469982847338E-2</v>
      </c>
      <c r="N65" s="30">
        <f t="shared" ref="N65" si="27">SUM(B65:F65)</f>
        <v>1219</v>
      </c>
      <c r="O65" s="26">
        <f t="shared" ref="O65" si="28">N65/SUM($R$6:$V$6)</f>
        <v>5.6351701183431954E-2</v>
      </c>
    </row>
    <row r="66" spans="1:15" ht="15.75" thickBot="1" x14ac:dyDescent="0.3">
      <c r="N66"/>
      <c r="O66"/>
    </row>
    <row r="67" spans="1:15" ht="26.25" thickBot="1" x14ac:dyDescent="0.3">
      <c r="A67" s="36" t="s">
        <v>141</v>
      </c>
      <c r="N67"/>
      <c r="O67"/>
    </row>
    <row r="68" spans="1:15" ht="15.75" thickBot="1" x14ac:dyDescent="0.3">
      <c r="A68" s="4" t="s">
        <v>8</v>
      </c>
      <c r="B68" s="20">
        <v>13444</v>
      </c>
      <c r="C68" s="21">
        <v>2834</v>
      </c>
      <c r="D68" s="21">
        <v>1720</v>
      </c>
      <c r="E68" s="21">
        <v>843</v>
      </c>
      <c r="F68" s="21">
        <v>2275</v>
      </c>
      <c r="N68"/>
      <c r="O68"/>
    </row>
    <row r="69" spans="1:15" ht="15.75" thickBot="1" x14ac:dyDescent="0.3">
      <c r="A69" s="25" t="s">
        <v>142</v>
      </c>
      <c r="B69" s="12">
        <v>353</v>
      </c>
      <c r="C69" s="12">
        <v>59</v>
      </c>
      <c r="D69" s="12">
        <v>29</v>
      </c>
      <c r="E69" s="12">
        <v>18</v>
      </c>
      <c r="F69" s="12">
        <v>57</v>
      </c>
      <c r="G69" s="15"/>
      <c r="H69" s="26">
        <f>B69/R$6</f>
        <v>2.5585272160614625E-2</v>
      </c>
      <c r="I69" s="26">
        <f>C69/S$6</f>
        <v>2.0394054614586935E-2</v>
      </c>
      <c r="J69" s="26">
        <f>D69/T$6</f>
        <v>1.6580903373356205E-2</v>
      </c>
      <c r="K69" s="26">
        <f>E69/U$6</f>
        <v>2.0905923344947737E-2</v>
      </c>
      <c r="L69" s="26">
        <f>F69/V$6</f>
        <v>2.4442538593481989E-2</v>
      </c>
      <c r="N69" s="30">
        <f t="shared" ref="N69" si="29">SUM(B69:F69)</f>
        <v>516</v>
      </c>
      <c r="O69" s="26">
        <f t="shared" ref="O69" si="30">N69/SUM($R$6:$V$6)</f>
        <v>2.3853550295857989E-2</v>
      </c>
    </row>
    <row r="70" spans="1:15" ht="15.75" thickBot="1" x14ac:dyDescent="0.3">
      <c r="N70"/>
      <c r="O70"/>
    </row>
    <row r="71" spans="1:15" ht="26.25" thickBot="1" x14ac:dyDescent="0.3">
      <c r="A71" s="36" t="s">
        <v>143</v>
      </c>
      <c r="N71"/>
      <c r="O71"/>
    </row>
    <row r="72" spans="1:15" ht="15.75" thickBot="1" x14ac:dyDescent="0.3">
      <c r="A72" s="4" t="s">
        <v>8</v>
      </c>
      <c r="B72" s="20">
        <v>13281</v>
      </c>
      <c r="C72" s="21">
        <v>2866</v>
      </c>
      <c r="D72" s="21">
        <v>1691</v>
      </c>
      <c r="E72" s="21">
        <v>811</v>
      </c>
      <c r="F72" s="21">
        <v>2261</v>
      </c>
      <c r="N72"/>
      <c r="O72"/>
    </row>
    <row r="73" spans="1:15" ht="15.75" thickBot="1" x14ac:dyDescent="0.3">
      <c r="A73" s="25" t="s">
        <v>144</v>
      </c>
      <c r="B73" s="12">
        <v>516</v>
      </c>
      <c r="C73" s="12">
        <v>27</v>
      </c>
      <c r="D73" s="12">
        <v>58</v>
      </c>
      <c r="E73" s="12">
        <v>50</v>
      </c>
      <c r="F73" s="12">
        <v>71</v>
      </c>
      <c r="G73" s="15"/>
      <c r="H73" s="26">
        <f>B73/R$6</f>
        <v>3.739943465970863E-2</v>
      </c>
      <c r="I73" s="26">
        <f>C73/S$6</f>
        <v>9.3328724507431727E-3</v>
      </c>
      <c r="J73" s="26">
        <f>D73/T$6</f>
        <v>3.3161806746712409E-2</v>
      </c>
      <c r="K73" s="26">
        <f>E73/U$6</f>
        <v>5.8072009291521488E-2</v>
      </c>
      <c r="L73" s="26">
        <f>F73/V$6</f>
        <v>3.0445969125214408E-2</v>
      </c>
      <c r="N73" s="30">
        <f t="shared" ref="N73" si="31">SUM(B73:F73)</f>
        <v>722</v>
      </c>
      <c r="O73" s="26">
        <f t="shared" ref="O73" si="32">N73/SUM($R$6:$V$6)</f>
        <v>3.3376479289940829E-2</v>
      </c>
    </row>
    <row r="74" spans="1:15" ht="15.75" thickBot="1" x14ac:dyDescent="0.3">
      <c r="N74"/>
      <c r="O74"/>
    </row>
    <row r="75" spans="1:15" ht="15.75" thickBot="1" x14ac:dyDescent="0.3">
      <c r="A75" s="36" t="s">
        <v>145</v>
      </c>
      <c r="N75"/>
      <c r="O75"/>
    </row>
    <row r="76" spans="1:15" ht="15.75" thickBot="1" x14ac:dyDescent="0.3">
      <c r="A76" s="4" t="s">
        <v>8</v>
      </c>
      <c r="B76" s="20">
        <v>12438</v>
      </c>
      <c r="C76" s="21">
        <v>2677</v>
      </c>
      <c r="D76" s="21">
        <v>1556</v>
      </c>
      <c r="E76" s="21">
        <v>767</v>
      </c>
      <c r="F76" s="21">
        <v>2061</v>
      </c>
      <c r="N76"/>
      <c r="O76"/>
    </row>
    <row r="77" spans="1:15" ht="15.75" thickBot="1" x14ac:dyDescent="0.3">
      <c r="A77" s="25" t="s">
        <v>146</v>
      </c>
      <c r="B77" s="12">
        <v>1359</v>
      </c>
      <c r="C77" s="12">
        <v>216</v>
      </c>
      <c r="D77" s="12">
        <v>193</v>
      </c>
      <c r="E77" s="12">
        <v>94</v>
      </c>
      <c r="F77" s="12">
        <v>271</v>
      </c>
      <c r="G77" s="15"/>
      <c r="H77" s="26">
        <f>B77/R$6</f>
        <v>9.849967384213959E-2</v>
      </c>
      <c r="I77" s="26">
        <f>C77/S$6</f>
        <v>7.4662979605945382E-2</v>
      </c>
      <c r="J77" s="26">
        <f>D77/T$6</f>
        <v>0.11034877072612921</v>
      </c>
      <c r="K77" s="26">
        <f>E77/U$6</f>
        <v>0.1091753774680604</v>
      </c>
      <c r="L77" s="26">
        <f>F77/V$6</f>
        <v>0.11620926243567753</v>
      </c>
      <c r="N77" s="30">
        <f t="shared" ref="N77" si="33">SUM(B77:F77)</f>
        <v>2133</v>
      </c>
      <c r="O77" s="26">
        <f t="shared" ref="O77" si="34">N77/SUM($R$6:$V$6)</f>
        <v>9.8603920118343194E-2</v>
      </c>
    </row>
    <row r="78" spans="1:15" ht="15.75" thickBot="1" x14ac:dyDescent="0.3">
      <c r="N78"/>
      <c r="O78"/>
    </row>
    <row r="79" spans="1:15" ht="26.25" thickBot="1" x14ac:dyDescent="0.3">
      <c r="A79" s="36" t="s">
        <v>147</v>
      </c>
      <c r="N79"/>
      <c r="O79"/>
    </row>
    <row r="80" spans="1:15" ht="15.75" thickBot="1" x14ac:dyDescent="0.3">
      <c r="A80" s="4" t="s">
        <v>8</v>
      </c>
      <c r="B80" s="20">
        <v>13155</v>
      </c>
      <c r="C80" s="21">
        <v>2840</v>
      </c>
      <c r="D80" s="21">
        <v>1667</v>
      </c>
      <c r="E80" s="21">
        <v>815</v>
      </c>
      <c r="F80" s="21">
        <v>2220</v>
      </c>
      <c r="N80"/>
      <c r="O80"/>
    </row>
    <row r="81" spans="1:15" ht="15.75" thickBot="1" x14ac:dyDescent="0.3">
      <c r="A81" s="25" t="s">
        <v>148</v>
      </c>
      <c r="B81" s="12">
        <v>642</v>
      </c>
      <c r="C81" s="12">
        <v>53</v>
      </c>
      <c r="D81" s="12">
        <v>82</v>
      </c>
      <c r="E81" s="12">
        <v>46</v>
      </c>
      <c r="F81" s="12">
        <v>112</v>
      </c>
      <c r="G81" s="15"/>
      <c r="H81" s="26">
        <f>B81/R$6</f>
        <v>4.6531854751032831E-2</v>
      </c>
      <c r="I81" s="26">
        <f>C81/S$6</f>
        <v>1.8320082958866227E-2</v>
      </c>
      <c r="J81" s="26">
        <f>D81/T$6</f>
        <v>4.6883933676386505E-2</v>
      </c>
      <c r="K81" s="26">
        <f>E81/U$6</f>
        <v>5.3426248548199766E-2</v>
      </c>
      <c r="L81" s="26">
        <f>F81/V$6</f>
        <v>4.8027444253859346E-2</v>
      </c>
      <c r="N81" s="30">
        <f t="shared" ref="N81" si="35">SUM(B81:F81)</f>
        <v>935</v>
      </c>
      <c r="O81" s="26">
        <f t="shared" ref="O81" si="36">N81/SUM($R$6:$V$6)</f>
        <v>4.3223002958579879E-2</v>
      </c>
    </row>
    <row r="82" spans="1:15" ht="15.75" thickBot="1" x14ac:dyDescent="0.3">
      <c r="N82"/>
      <c r="O82"/>
    </row>
    <row r="83" spans="1:15" ht="15.75" thickBot="1" x14ac:dyDescent="0.3">
      <c r="A83" s="36" t="s">
        <v>149</v>
      </c>
      <c r="N83"/>
      <c r="O83"/>
    </row>
    <row r="84" spans="1:15" ht="15.75" thickBot="1" x14ac:dyDescent="0.3">
      <c r="A84" s="4" t="s">
        <v>8</v>
      </c>
      <c r="B84" s="20">
        <v>13613</v>
      </c>
      <c r="C84" s="21">
        <v>2857</v>
      </c>
      <c r="D84" s="21">
        <v>1725</v>
      </c>
      <c r="E84" s="21">
        <v>848</v>
      </c>
      <c r="F84" s="21">
        <v>2295</v>
      </c>
      <c r="N84"/>
      <c r="O84"/>
    </row>
    <row r="85" spans="1:15" ht="15.75" thickBot="1" x14ac:dyDescent="0.3">
      <c r="A85" s="25" t="s">
        <v>150</v>
      </c>
      <c r="B85" s="12">
        <v>184</v>
      </c>
      <c r="C85" s="12">
        <v>36</v>
      </c>
      <c r="D85" s="12">
        <v>24</v>
      </c>
      <c r="E85" s="12">
        <v>13</v>
      </c>
      <c r="F85" s="12">
        <v>37</v>
      </c>
      <c r="G85" s="15"/>
      <c r="H85" s="26">
        <f>B85/R$6</f>
        <v>1.3336232514314705E-2</v>
      </c>
      <c r="I85" s="26">
        <f>C85/S$6</f>
        <v>1.2443829934324231E-2</v>
      </c>
      <c r="J85" s="26">
        <f>D85/T$6</f>
        <v>1.3722126929674099E-2</v>
      </c>
      <c r="K85" s="26">
        <f>E85/U$6</f>
        <v>1.5098722415795587E-2</v>
      </c>
      <c r="L85" s="26">
        <f>F85/V$6</f>
        <v>1.5866209262435677E-2</v>
      </c>
      <c r="N85" s="30">
        <f t="shared" ref="N85" si="37">SUM(B85:F85)</f>
        <v>294</v>
      </c>
      <c r="O85" s="26">
        <f t="shared" ref="O85" si="38">N85/SUM($R$6:$V$6)</f>
        <v>1.3590976331360947E-2</v>
      </c>
    </row>
    <row r="86" spans="1:15" ht="15.75" thickBot="1" x14ac:dyDescent="0.3">
      <c r="N86"/>
      <c r="O86"/>
    </row>
    <row r="87" spans="1:15" ht="26.25" thickBot="1" x14ac:dyDescent="0.3">
      <c r="A87" s="36" t="s">
        <v>151</v>
      </c>
      <c r="N87"/>
      <c r="O87"/>
    </row>
    <row r="88" spans="1:15" ht="15.75" thickBot="1" x14ac:dyDescent="0.3">
      <c r="A88" s="4" t="s">
        <v>8</v>
      </c>
      <c r="B88" s="20">
        <v>13529</v>
      </c>
      <c r="C88" s="21">
        <v>2861</v>
      </c>
      <c r="D88" s="21">
        <v>1718</v>
      </c>
      <c r="E88" s="21">
        <v>846</v>
      </c>
      <c r="F88" s="21">
        <v>2299</v>
      </c>
      <c r="N88"/>
      <c r="O88"/>
    </row>
    <row r="89" spans="1:15" ht="15.75" thickBot="1" x14ac:dyDescent="0.3">
      <c r="A89" s="25" t="s">
        <v>152</v>
      </c>
      <c r="B89" s="12">
        <v>268</v>
      </c>
      <c r="C89" s="12">
        <v>32</v>
      </c>
      <c r="D89" s="12">
        <v>31</v>
      </c>
      <c r="E89" s="12">
        <v>15</v>
      </c>
      <c r="F89" s="12">
        <v>33</v>
      </c>
      <c r="G89" s="15"/>
      <c r="H89" s="26">
        <f>B89/R$6</f>
        <v>1.9424512575197506E-2</v>
      </c>
      <c r="I89" s="26">
        <f>C89/S$6</f>
        <v>1.1061182163843761E-2</v>
      </c>
      <c r="J89" s="26">
        <f>D89/T$6</f>
        <v>1.7724413950829045E-2</v>
      </c>
      <c r="K89" s="26">
        <f>E89/U$6</f>
        <v>1.7421602787456445E-2</v>
      </c>
      <c r="L89" s="26">
        <f>F89/V$6</f>
        <v>1.4150943396226415E-2</v>
      </c>
      <c r="N89" s="30">
        <f t="shared" ref="N89" si="39">SUM(B89:F89)</f>
        <v>379</v>
      </c>
      <c r="O89" s="26">
        <f t="shared" ref="O89" si="40">N89/SUM($R$6:$V$6)</f>
        <v>1.7520340236686392E-2</v>
      </c>
    </row>
    <row r="90" spans="1:15" ht="15.75" thickBot="1" x14ac:dyDescent="0.3">
      <c r="N90"/>
      <c r="O90"/>
    </row>
    <row r="91" spans="1:15" ht="26.25" thickBot="1" x14ac:dyDescent="0.3">
      <c r="A91" s="36" t="s">
        <v>153</v>
      </c>
      <c r="N91"/>
      <c r="O91"/>
    </row>
    <row r="92" spans="1:15" ht="15.75" thickBot="1" x14ac:dyDescent="0.3">
      <c r="A92" s="4" t="s">
        <v>8</v>
      </c>
      <c r="B92" s="20">
        <v>13790</v>
      </c>
      <c r="C92" s="21">
        <v>2893</v>
      </c>
      <c r="D92" s="21">
        <v>1749</v>
      </c>
      <c r="E92" s="21">
        <v>861</v>
      </c>
      <c r="F92" s="21">
        <v>2330</v>
      </c>
      <c r="N92"/>
      <c r="O92"/>
    </row>
    <row r="93" spans="1:15" ht="15.75" thickBot="1" x14ac:dyDescent="0.3">
      <c r="A93" s="25" t="s">
        <v>154</v>
      </c>
      <c r="B93" s="12">
        <v>7</v>
      </c>
      <c r="C93" s="12">
        <v>0</v>
      </c>
      <c r="D93" s="12">
        <v>0</v>
      </c>
      <c r="E93" s="12">
        <v>0</v>
      </c>
      <c r="F93" s="12">
        <v>2</v>
      </c>
      <c r="G93" s="15"/>
      <c r="H93" s="26">
        <f>B93/R$6</f>
        <v>5.0735667174023336E-4</v>
      </c>
      <c r="I93" s="26">
        <f>C93/S$6</f>
        <v>0</v>
      </c>
      <c r="J93" s="26">
        <f>D93/T$6</f>
        <v>0</v>
      </c>
      <c r="K93" s="26">
        <f>E93/U$6</f>
        <v>0</v>
      </c>
      <c r="L93" s="26">
        <f>F93/V$6</f>
        <v>8.576329331046312E-4</v>
      </c>
      <c r="N93" s="30">
        <f t="shared" ref="N93" si="41">SUM(B93:F93)</f>
        <v>9</v>
      </c>
      <c r="O93" s="26">
        <f t="shared" ref="O93" si="42">N93/SUM($R$6:$V$6)</f>
        <v>4.1605029585798818E-4</v>
      </c>
    </row>
    <row r="94" spans="1:15" ht="15.75" thickBot="1" x14ac:dyDescent="0.3">
      <c r="N94"/>
      <c r="O94"/>
    </row>
    <row r="95" spans="1:15" ht="15.75" thickBot="1" x14ac:dyDescent="0.3">
      <c r="A95" s="36" t="s">
        <v>155</v>
      </c>
      <c r="N95"/>
      <c r="O95"/>
    </row>
    <row r="96" spans="1:15" ht="15.75" thickBot="1" x14ac:dyDescent="0.3">
      <c r="A96" s="4" t="s">
        <v>8</v>
      </c>
      <c r="B96" s="20">
        <v>13267</v>
      </c>
      <c r="C96" s="21">
        <v>2813</v>
      </c>
      <c r="D96" s="21">
        <v>1683</v>
      </c>
      <c r="E96" s="21">
        <v>834</v>
      </c>
      <c r="F96" s="21">
        <v>2239</v>
      </c>
      <c r="N96"/>
      <c r="O96"/>
    </row>
    <row r="97" spans="1:15" ht="15.75" thickBot="1" x14ac:dyDescent="0.3">
      <c r="A97" s="25" t="s">
        <v>156</v>
      </c>
      <c r="B97" s="12">
        <v>530</v>
      </c>
      <c r="C97" s="12">
        <v>80</v>
      </c>
      <c r="D97" s="12">
        <v>66</v>
      </c>
      <c r="E97" s="12">
        <v>27</v>
      </c>
      <c r="F97" s="12">
        <v>93</v>
      </c>
      <c r="G97" s="15"/>
      <c r="H97" s="26">
        <f>B97/R$6</f>
        <v>3.8414148003189097E-2</v>
      </c>
      <c r="I97" s="26">
        <f>C97/S$6</f>
        <v>2.7652955409609402E-2</v>
      </c>
      <c r="J97" s="26">
        <f>D97/T$6</f>
        <v>3.7735849056603772E-2</v>
      </c>
      <c r="K97" s="26">
        <f>E97/U$6</f>
        <v>3.1358885017421602E-2</v>
      </c>
      <c r="L97" s="26">
        <f>F97/V$6</f>
        <v>3.9879931389365353E-2</v>
      </c>
      <c r="N97" s="30">
        <f t="shared" ref="N97" si="43">SUM(B97:F97)</f>
        <v>796</v>
      </c>
      <c r="O97" s="26">
        <f t="shared" ref="O97" si="44">N97/SUM($R$6:$V$6)</f>
        <v>3.6797337278106509E-2</v>
      </c>
    </row>
    <row r="98" spans="1:15" ht="15.75" thickBot="1" x14ac:dyDescent="0.3">
      <c r="N98"/>
      <c r="O98"/>
    </row>
    <row r="99" spans="1:15" ht="26.25" thickBot="1" x14ac:dyDescent="0.3">
      <c r="A99" s="36" t="s">
        <v>157</v>
      </c>
      <c r="N99"/>
      <c r="O99"/>
    </row>
    <row r="100" spans="1:15" ht="15.75" thickBot="1" x14ac:dyDescent="0.3">
      <c r="A100" s="4" t="s">
        <v>8</v>
      </c>
      <c r="B100" s="20">
        <v>13772</v>
      </c>
      <c r="C100" s="21">
        <v>2889</v>
      </c>
      <c r="D100" s="21">
        <v>1745</v>
      </c>
      <c r="E100" s="21">
        <v>860</v>
      </c>
      <c r="F100" s="21">
        <v>2327</v>
      </c>
      <c r="N100"/>
      <c r="O100"/>
    </row>
    <row r="101" spans="1:15" ht="15.75" thickBot="1" x14ac:dyDescent="0.3">
      <c r="A101" s="25" t="s">
        <v>158</v>
      </c>
      <c r="B101" s="12">
        <v>25</v>
      </c>
      <c r="C101" s="12">
        <v>4</v>
      </c>
      <c r="D101" s="12">
        <v>4</v>
      </c>
      <c r="E101" s="12">
        <v>1</v>
      </c>
      <c r="F101" s="12">
        <v>5</v>
      </c>
      <c r="G101" s="15"/>
      <c r="H101" s="26">
        <f>B101/R$6</f>
        <v>1.8119881133579763E-3</v>
      </c>
      <c r="I101" s="26">
        <f>C101/S$6</f>
        <v>1.3826477704804701E-3</v>
      </c>
      <c r="J101" s="26">
        <f>D101/T$6</f>
        <v>2.2870211549456832E-3</v>
      </c>
      <c r="K101" s="26">
        <f>E101/U$6</f>
        <v>1.1614401858304297E-3</v>
      </c>
      <c r="L101" s="26">
        <f>F101/V$6</f>
        <v>2.1440823327615781E-3</v>
      </c>
      <c r="N101" s="30">
        <f t="shared" ref="N101" si="45">SUM(B101:F101)</f>
        <v>39</v>
      </c>
      <c r="O101" s="26">
        <f t="shared" ref="O101" si="46">N101/SUM($R$6:$V$6)</f>
        <v>1.8028846153846155E-3</v>
      </c>
    </row>
    <row r="102" spans="1:15" ht="15.75" thickBot="1" x14ac:dyDescent="0.3">
      <c r="N102"/>
      <c r="O102"/>
    </row>
    <row r="103" spans="1:15" ht="26.25" thickBot="1" x14ac:dyDescent="0.3">
      <c r="A103" s="36" t="s">
        <v>159</v>
      </c>
      <c r="N103"/>
      <c r="O103"/>
    </row>
    <row r="104" spans="1:15" ht="15.75" thickBot="1" x14ac:dyDescent="0.3">
      <c r="A104" s="4" t="s">
        <v>8</v>
      </c>
      <c r="B104" s="20">
        <v>13703</v>
      </c>
      <c r="C104" s="21">
        <v>2882</v>
      </c>
      <c r="D104" s="21">
        <v>1745</v>
      </c>
      <c r="E104" s="21">
        <v>854</v>
      </c>
      <c r="F104" s="21">
        <v>2304</v>
      </c>
      <c r="N104"/>
      <c r="O104"/>
    </row>
    <row r="105" spans="1:15" ht="15.75" thickBot="1" x14ac:dyDescent="0.3">
      <c r="A105" s="25" t="s">
        <v>160</v>
      </c>
      <c r="B105" s="12">
        <v>94</v>
      </c>
      <c r="C105" s="12">
        <v>11</v>
      </c>
      <c r="D105" s="12">
        <v>4</v>
      </c>
      <c r="E105" s="12">
        <v>7</v>
      </c>
      <c r="F105" s="12">
        <v>28</v>
      </c>
      <c r="G105" s="15"/>
      <c r="H105" s="26">
        <f>B105/R$6</f>
        <v>6.8130753062259908E-3</v>
      </c>
      <c r="I105" s="26">
        <f>C105/S$6</f>
        <v>3.8022813688212928E-3</v>
      </c>
      <c r="J105" s="26">
        <f>D105/T$6</f>
        <v>2.2870211549456832E-3</v>
      </c>
      <c r="K105" s="26">
        <f>E105/U$6</f>
        <v>8.130081300813009E-3</v>
      </c>
      <c r="L105" s="26">
        <f>F105/V$6</f>
        <v>1.2006861063464836E-2</v>
      </c>
      <c r="N105" s="30">
        <f t="shared" ref="N105" si="47">SUM(B105:F105)</f>
        <v>144</v>
      </c>
      <c r="O105" s="26">
        <f t="shared" ref="O105" si="48">N105/SUM($R$6:$V$6)</f>
        <v>6.6568047337278108E-3</v>
      </c>
    </row>
    <row r="106" spans="1:15" ht="15.75" thickBot="1" x14ac:dyDescent="0.3">
      <c r="N106"/>
      <c r="O106"/>
    </row>
    <row r="107" spans="1:15" ht="26.25" thickBot="1" x14ac:dyDescent="0.3">
      <c r="A107" s="36" t="s">
        <v>161</v>
      </c>
      <c r="N107"/>
      <c r="O107"/>
    </row>
    <row r="108" spans="1:15" ht="15.75" thickBot="1" x14ac:dyDescent="0.3">
      <c r="A108" s="4" t="s">
        <v>8</v>
      </c>
      <c r="B108" s="20">
        <v>13520</v>
      </c>
      <c r="C108" s="21">
        <v>2857</v>
      </c>
      <c r="D108" s="21">
        <v>1705</v>
      </c>
      <c r="E108" s="21">
        <v>845</v>
      </c>
      <c r="F108" s="21">
        <v>2273</v>
      </c>
      <c r="N108"/>
      <c r="O108"/>
    </row>
    <row r="109" spans="1:15" ht="15.75" thickBot="1" x14ac:dyDescent="0.3">
      <c r="A109" s="25" t="s">
        <v>162</v>
      </c>
      <c r="B109" s="12">
        <v>277</v>
      </c>
      <c r="C109" s="12">
        <v>36</v>
      </c>
      <c r="D109" s="12">
        <v>44</v>
      </c>
      <c r="E109" s="12">
        <v>16</v>
      </c>
      <c r="F109" s="12">
        <v>59</v>
      </c>
      <c r="G109" s="15"/>
      <c r="H109" s="26">
        <f>B109/R$6</f>
        <v>2.0076828296006377E-2</v>
      </c>
      <c r="I109" s="26">
        <f>C109/S$6</f>
        <v>1.2443829934324231E-2</v>
      </c>
      <c r="J109" s="26">
        <f>D109/T$6</f>
        <v>2.5157232704402517E-2</v>
      </c>
      <c r="K109" s="26">
        <f>E109/U$6</f>
        <v>1.8583042973286876E-2</v>
      </c>
      <c r="L109" s="26">
        <f>F109/V$6</f>
        <v>2.5300171526586621E-2</v>
      </c>
      <c r="N109" s="30">
        <f t="shared" ref="N109" si="49">SUM(B109:F109)</f>
        <v>432</v>
      </c>
      <c r="O109" s="26">
        <f t="shared" ref="O109" si="50">N109/SUM($R$6:$V$6)</f>
        <v>1.9970414201183433E-2</v>
      </c>
    </row>
    <row r="110" spans="1:15" ht="15.75" thickBot="1" x14ac:dyDescent="0.3">
      <c r="N110"/>
      <c r="O110"/>
    </row>
    <row r="111" spans="1:15" ht="26.25" thickBot="1" x14ac:dyDescent="0.3">
      <c r="A111" s="36" t="s">
        <v>163</v>
      </c>
      <c r="N111"/>
      <c r="O111"/>
    </row>
    <row r="112" spans="1:15" ht="15.75" thickBot="1" x14ac:dyDescent="0.3">
      <c r="A112" s="4" t="s">
        <v>8</v>
      </c>
      <c r="B112" s="20">
        <v>13583</v>
      </c>
      <c r="C112" s="21">
        <v>2832</v>
      </c>
      <c r="D112" s="21">
        <v>1730</v>
      </c>
      <c r="E112" s="21">
        <v>854</v>
      </c>
      <c r="F112" s="21">
        <v>2305</v>
      </c>
      <c r="N112"/>
      <c r="O112"/>
    </row>
    <row r="113" spans="1:15" ht="15.75" thickBot="1" x14ac:dyDescent="0.3">
      <c r="A113" s="25" t="s">
        <v>86</v>
      </c>
      <c r="B113" s="12">
        <v>214</v>
      </c>
      <c r="C113" s="12">
        <v>61</v>
      </c>
      <c r="D113" s="12">
        <v>19</v>
      </c>
      <c r="E113" s="12">
        <v>7</v>
      </c>
      <c r="F113" s="12">
        <v>27</v>
      </c>
      <c r="G113" s="15"/>
      <c r="H113" s="26">
        <f>B113/R$6</f>
        <v>1.5510618250344277E-2</v>
      </c>
      <c r="I113" s="26">
        <f>C113/S$6</f>
        <v>2.1085378499827168E-2</v>
      </c>
      <c r="J113" s="26">
        <f>D113/T$6</f>
        <v>1.0863350485991996E-2</v>
      </c>
      <c r="K113" s="26">
        <f>E113/U$6</f>
        <v>8.130081300813009E-3</v>
      </c>
      <c r="L113" s="26">
        <f>F113/V$6</f>
        <v>1.1578044596912522E-2</v>
      </c>
      <c r="N113" s="30">
        <f t="shared" ref="N113" si="51">SUM(B113:F113)</f>
        <v>328</v>
      </c>
      <c r="O113" s="26">
        <f t="shared" ref="O113" si="52">N113/SUM($R$6:$V$6)</f>
        <v>1.5162721893491124E-2</v>
      </c>
    </row>
    <row r="114" spans="1:15" ht="15.75" thickBot="1" x14ac:dyDescent="0.3">
      <c r="N114"/>
      <c r="O114"/>
    </row>
    <row r="115" spans="1:15" ht="26.25" thickBot="1" x14ac:dyDescent="0.3">
      <c r="A115" s="36" t="s">
        <v>164</v>
      </c>
      <c r="N115"/>
      <c r="O115"/>
    </row>
    <row r="116" spans="1:15" ht="15.75" thickBot="1" x14ac:dyDescent="0.3">
      <c r="A116" s="4" t="s">
        <v>8</v>
      </c>
      <c r="B116" s="20">
        <v>12174</v>
      </c>
      <c r="C116" s="21">
        <v>2616</v>
      </c>
      <c r="D116" s="21">
        <v>1596</v>
      </c>
      <c r="E116" s="21">
        <v>800</v>
      </c>
      <c r="F116" s="21">
        <v>2138</v>
      </c>
      <c r="N116"/>
      <c r="O116"/>
    </row>
    <row r="117" spans="1:15" ht="15.75" thickBot="1" x14ac:dyDescent="0.3">
      <c r="A117" s="25" t="s">
        <v>165</v>
      </c>
      <c r="B117" s="12">
        <v>1623</v>
      </c>
      <c r="C117" s="12">
        <v>277</v>
      </c>
      <c r="D117" s="12">
        <v>153</v>
      </c>
      <c r="E117" s="12">
        <v>61</v>
      </c>
      <c r="F117" s="12">
        <v>194</v>
      </c>
      <c r="G117" s="15"/>
      <c r="H117" s="26">
        <f>B117/R$6</f>
        <v>0.11763426831919982</v>
      </c>
      <c r="I117" s="26">
        <f>C117/S$6</f>
        <v>9.5748358105772549E-2</v>
      </c>
      <c r="J117" s="26">
        <f>D117/T$6</f>
        <v>8.7478559176672382E-2</v>
      </c>
      <c r="K117" s="26">
        <f>E117/U$6</f>
        <v>7.0847851335656215E-2</v>
      </c>
      <c r="L117" s="26">
        <f>F117/V$6</f>
        <v>8.3190394511149235E-2</v>
      </c>
      <c r="N117" s="30">
        <f t="shared" ref="N117" si="53">SUM(B117:F117)</f>
        <v>2308</v>
      </c>
      <c r="O117" s="26">
        <f t="shared" ref="O117" si="54">N117/SUM($R$6:$V$6)</f>
        <v>0.10669378698224852</v>
      </c>
    </row>
    <row r="118" spans="1:15" ht="15.75" thickBot="1" x14ac:dyDescent="0.3">
      <c r="N118"/>
      <c r="O118"/>
    </row>
    <row r="119" spans="1:15" ht="26.25" thickBot="1" x14ac:dyDescent="0.3">
      <c r="A119" s="36" t="s">
        <v>166</v>
      </c>
      <c r="N119"/>
      <c r="O119"/>
    </row>
    <row r="120" spans="1:15" ht="15.75" thickBot="1" x14ac:dyDescent="0.3">
      <c r="A120" s="4" t="s">
        <v>8</v>
      </c>
      <c r="B120" s="20">
        <v>12641</v>
      </c>
      <c r="C120" s="21">
        <v>2700</v>
      </c>
      <c r="D120" s="21">
        <v>1576</v>
      </c>
      <c r="E120" s="21">
        <v>774</v>
      </c>
      <c r="F120" s="21">
        <v>2128</v>
      </c>
      <c r="N120"/>
      <c r="O120"/>
    </row>
    <row r="121" spans="1:15" ht="15.75" thickBot="1" x14ac:dyDescent="0.3">
      <c r="A121" s="25" t="s">
        <v>167</v>
      </c>
      <c r="B121" s="12">
        <v>1156</v>
      </c>
      <c r="C121" s="12">
        <v>193</v>
      </c>
      <c r="D121" s="12">
        <v>173</v>
      </c>
      <c r="E121" s="12">
        <v>87</v>
      </c>
      <c r="F121" s="12">
        <v>204</v>
      </c>
      <c r="G121" s="15"/>
      <c r="H121" s="26">
        <f>B121/R$6</f>
        <v>8.3786330361672823E-2</v>
      </c>
      <c r="I121" s="26">
        <f>C121/S$6</f>
        <v>6.6712754925682682E-2</v>
      </c>
      <c r="J121" s="26">
        <f>D121/T$6</f>
        <v>9.8913664951400804E-2</v>
      </c>
      <c r="K121" s="26">
        <f>E121/U$6</f>
        <v>0.10104529616724739</v>
      </c>
      <c r="L121" s="26">
        <f>F121/V$6</f>
        <v>8.7478559176672382E-2</v>
      </c>
      <c r="N121" s="30">
        <f t="shared" ref="N121" si="55">SUM(B121:F121)</f>
        <v>1813</v>
      </c>
      <c r="O121" s="26">
        <f t="shared" ref="O121" si="56">N121/SUM($R$6:$V$6)</f>
        <v>8.3811020710059178E-2</v>
      </c>
    </row>
    <row r="122" spans="1:15" ht="15.75" thickBot="1" x14ac:dyDescent="0.3">
      <c r="N122"/>
      <c r="O122"/>
    </row>
    <row r="123" spans="1:15" ht="26.25" thickBot="1" x14ac:dyDescent="0.3">
      <c r="A123" s="36" t="s">
        <v>168</v>
      </c>
      <c r="N123"/>
      <c r="O123"/>
    </row>
    <row r="124" spans="1:15" ht="15.75" thickBot="1" x14ac:dyDescent="0.3">
      <c r="A124" s="4" t="s">
        <v>8</v>
      </c>
      <c r="B124" s="20">
        <v>13732</v>
      </c>
      <c r="C124" s="21">
        <v>2882</v>
      </c>
      <c r="D124" s="21">
        <v>1746</v>
      </c>
      <c r="E124" s="21">
        <v>860</v>
      </c>
      <c r="F124" s="21">
        <v>2324</v>
      </c>
      <c r="N124"/>
      <c r="O124"/>
    </row>
    <row r="125" spans="1:15" ht="15.75" thickBot="1" x14ac:dyDescent="0.3">
      <c r="A125" s="25" t="s">
        <v>169</v>
      </c>
      <c r="B125" s="12">
        <v>65</v>
      </c>
      <c r="C125" s="12">
        <v>11</v>
      </c>
      <c r="D125" s="12">
        <v>3</v>
      </c>
      <c r="E125" s="12">
        <v>1</v>
      </c>
      <c r="F125" s="12">
        <v>8</v>
      </c>
      <c r="G125" s="15"/>
      <c r="H125" s="26">
        <f>B125/R$6</f>
        <v>4.7111690947307383E-3</v>
      </c>
      <c r="I125" s="26">
        <f>C125/S$6</f>
        <v>3.8022813688212928E-3</v>
      </c>
      <c r="J125" s="26">
        <f>D125/T$6</f>
        <v>1.7152658662092624E-3</v>
      </c>
      <c r="K125" s="26">
        <f>E125/U$6</f>
        <v>1.1614401858304297E-3</v>
      </c>
      <c r="L125" s="26">
        <f>F125/V$6</f>
        <v>3.4305317324185248E-3</v>
      </c>
      <c r="N125" s="30">
        <f t="shared" ref="N125" si="57">SUM(B125:F125)</f>
        <v>88</v>
      </c>
      <c r="O125" s="26">
        <f t="shared" ref="O125" si="58">N125/SUM($R$6:$V$6)</f>
        <v>4.0680473372781065E-3</v>
      </c>
    </row>
    <row r="126" spans="1:15" ht="15.75" thickBot="1" x14ac:dyDescent="0.3">
      <c r="N126"/>
      <c r="O126"/>
    </row>
    <row r="127" spans="1:15" ht="15.75" thickBot="1" x14ac:dyDescent="0.3">
      <c r="A127" s="36" t="s">
        <v>170</v>
      </c>
      <c r="N127"/>
      <c r="O127"/>
    </row>
    <row r="128" spans="1:15" ht="15.75" thickBot="1" x14ac:dyDescent="0.3">
      <c r="A128" s="4" t="s">
        <v>8</v>
      </c>
      <c r="B128" s="20">
        <v>12449</v>
      </c>
      <c r="C128" s="21">
        <v>2644</v>
      </c>
      <c r="D128" s="21">
        <v>1611</v>
      </c>
      <c r="E128" s="21">
        <v>788</v>
      </c>
      <c r="F128" s="21">
        <v>2111</v>
      </c>
      <c r="N128"/>
      <c r="O128"/>
    </row>
    <row r="129" spans="1:15" ht="15.75" thickBot="1" x14ac:dyDescent="0.3">
      <c r="A129" s="25" t="s">
        <v>102</v>
      </c>
      <c r="B129" s="12">
        <v>1348</v>
      </c>
      <c r="C129" s="12">
        <v>249</v>
      </c>
      <c r="D129" s="12">
        <v>138</v>
      </c>
      <c r="E129" s="12">
        <v>73</v>
      </c>
      <c r="F129" s="12">
        <v>221</v>
      </c>
      <c r="G129" s="15"/>
      <c r="H129" s="26">
        <f>B129/R$6</f>
        <v>9.7702399072262081E-2</v>
      </c>
      <c r="I129" s="26">
        <f>C129/S$6</f>
        <v>8.606982371240926E-2</v>
      </c>
      <c r="J129" s="26">
        <f>D129/T$6</f>
        <v>7.8902229845626073E-2</v>
      </c>
      <c r="K129" s="26">
        <f>E129/U$6</f>
        <v>8.4785133565621368E-2</v>
      </c>
      <c r="L129" s="26">
        <f>F129/V$6</f>
        <v>9.476843910806175E-2</v>
      </c>
      <c r="N129" s="30">
        <f t="shared" ref="N129" si="59">SUM(B129:F129)</f>
        <v>2029</v>
      </c>
      <c r="O129" s="26">
        <f t="shared" ref="O129" si="60">N129/SUM($R$6:$V$6)</f>
        <v>9.379622781065089E-2</v>
      </c>
    </row>
    <row r="130" spans="1:15" ht="15.75" thickBot="1" x14ac:dyDescent="0.3">
      <c r="N130"/>
      <c r="O130"/>
    </row>
    <row r="131" spans="1:15" ht="15.75" thickBot="1" x14ac:dyDescent="0.3">
      <c r="A131" s="36" t="s">
        <v>171</v>
      </c>
      <c r="N131"/>
      <c r="O131"/>
    </row>
    <row r="132" spans="1:15" ht="15.75" thickBot="1" x14ac:dyDescent="0.3">
      <c r="A132" s="4" t="s">
        <v>8</v>
      </c>
      <c r="B132" s="20">
        <v>13420</v>
      </c>
      <c r="C132" s="21">
        <v>2770</v>
      </c>
      <c r="D132" s="21">
        <v>1718</v>
      </c>
      <c r="E132" s="21">
        <v>842</v>
      </c>
      <c r="F132" s="21">
        <v>2267</v>
      </c>
      <c r="N132"/>
      <c r="O132"/>
    </row>
    <row r="133" spans="1:15" ht="15.75" thickBot="1" x14ac:dyDescent="0.3">
      <c r="A133" s="25" t="s">
        <v>172</v>
      </c>
      <c r="B133" s="12">
        <v>377</v>
      </c>
      <c r="C133" s="12">
        <v>123</v>
      </c>
      <c r="D133" s="12">
        <v>31</v>
      </c>
      <c r="E133" s="12">
        <v>19</v>
      </c>
      <c r="F133" s="12">
        <v>65</v>
      </c>
      <c r="G133" s="15"/>
      <c r="H133" s="26">
        <f>B133/R$6</f>
        <v>2.7324780749438282E-2</v>
      </c>
      <c r="I133" s="26">
        <f>C133/S$6</f>
        <v>4.2516418942274453E-2</v>
      </c>
      <c r="J133" s="26">
        <f>D133/T$6</f>
        <v>1.7724413950829045E-2</v>
      </c>
      <c r="K133" s="26">
        <f>E133/U$6</f>
        <v>2.2067363530778164E-2</v>
      </c>
      <c r="L133" s="26">
        <f>F133/V$6</f>
        <v>2.7873070325900515E-2</v>
      </c>
      <c r="N133" s="30">
        <f t="shared" ref="N133" si="61">SUM(B133:F133)</f>
        <v>615</v>
      </c>
      <c r="O133" s="26">
        <f t="shared" ref="O133" si="62">N133/SUM($R$6:$V$6)</f>
        <v>2.8430103550295859E-2</v>
      </c>
    </row>
    <row r="134" spans="1:15" ht="15.75" thickBot="1" x14ac:dyDescent="0.3">
      <c r="N134"/>
      <c r="O134"/>
    </row>
    <row r="135" spans="1:15" ht="26.25" thickBot="1" x14ac:dyDescent="0.3">
      <c r="A135" s="36" t="s">
        <v>173</v>
      </c>
      <c r="N135"/>
      <c r="O135"/>
    </row>
    <row r="136" spans="1:15" ht="15.75" thickBot="1" x14ac:dyDescent="0.3">
      <c r="A136" s="4" t="s">
        <v>8</v>
      </c>
      <c r="B136" s="20">
        <v>12856</v>
      </c>
      <c r="C136" s="21">
        <v>2742</v>
      </c>
      <c r="D136" s="21">
        <v>1610</v>
      </c>
      <c r="E136" s="21">
        <v>773</v>
      </c>
      <c r="F136" s="21">
        <v>2156</v>
      </c>
      <c r="N136"/>
      <c r="O136"/>
    </row>
    <row r="137" spans="1:15" ht="15.75" thickBot="1" x14ac:dyDescent="0.3">
      <c r="A137" s="25" t="s">
        <v>174</v>
      </c>
      <c r="B137" s="12">
        <v>941</v>
      </c>
      <c r="C137" s="12">
        <v>151</v>
      </c>
      <c r="D137" s="12">
        <v>139</v>
      </c>
      <c r="E137" s="12">
        <v>88</v>
      </c>
      <c r="F137" s="12">
        <v>176</v>
      </c>
      <c r="G137" s="15"/>
      <c r="H137" s="26">
        <f>B137/R$6</f>
        <v>6.8203232586794227E-2</v>
      </c>
      <c r="I137" s="26">
        <f>C137/S$6</f>
        <v>5.2194953335637749E-2</v>
      </c>
      <c r="J137" s="26">
        <f>D137/T$6</f>
        <v>7.947398513436249E-2</v>
      </c>
      <c r="K137" s="26">
        <f>E137/U$6</f>
        <v>0.10220673635307782</v>
      </c>
      <c r="L137" s="26">
        <f>F137/V$6</f>
        <v>7.5471698113207544E-2</v>
      </c>
      <c r="N137" s="30">
        <f t="shared" ref="N137" si="63">SUM(B137:F137)</f>
        <v>1495</v>
      </c>
      <c r="O137" s="26">
        <f t="shared" ref="O137" si="64">N137/SUM($R$6:$V$6)</f>
        <v>6.9110576923076927E-2</v>
      </c>
    </row>
    <row r="138" spans="1:15" ht="15.75" thickBot="1" x14ac:dyDescent="0.3">
      <c r="N138"/>
      <c r="O138"/>
    </row>
    <row r="139" spans="1:15" ht="15.75" thickBot="1" x14ac:dyDescent="0.3">
      <c r="A139" s="36" t="s">
        <v>175</v>
      </c>
      <c r="N139"/>
      <c r="O139"/>
    </row>
    <row r="140" spans="1:15" ht="15.75" thickBot="1" x14ac:dyDescent="0.3">
      <c r="A140" s="4" t="s">
        <v>8</v>
      </c>
      <c r="B140" s="20">
        <v>9985</v>
      </c>
      <c r="C140" s="21">
        <v>2349</v>
      </c>
      <c r="D140" s="21">
        <v>1388</v>
      </c>
      <c r="E140" s="21">
        <v>700</v>
      </c>
      <c r="F140" s="21">
        <v>1807</v>
      </c>
      <c r="N140"/>
      <c r="O140"/>
    </row>
    <row r="141" spans="1:15" ht="15.75" thickBot="1" x14ac:dyDescent="0.3">
      <c r="A141" s="25" t="s">
        <v>94</v>
      </c>
      <c r="B141" s="12">
        <v>3812</v>
      </c>
      <c r="C141" s="12">
        <v>544</v>
      </c>
      <c r="D141" s="12">
        <v>361</v>
      </c>
      <c r="E141" s="12">
        <v>161</v>
      </c>
      <c r="F141" s="12">
        <v>525</v>
      </c>
      <c r="G141" s="15"/>
      <c r="H141" s="26">
        <f>B141/R$6</f>
        <v>0.27629194752482422</v>
      </c>
      <c r="I141" s="26">
        <f>C141/S$6</f>
        <v>0.18804009678534395</v>
      </c>
      <c r="J141" s="26">
        <f>D141/T$6</f>
        <v>0.2064036592338479</v>
      </c>
      <c r="K141" s="26">
        <f>E141/U$6</f>
        <v>0.18699186991869918</v>
      </c>
      <c r="L141" s="26">
        <f>F141/V$6</f>
        <v>0.22512864493996571</v>
      </c>
      <c r="N141" s="30">
        <f t="shared" ref="N141" si="65">SUM(B141:F141)</f>
        <v>5403</v>
      </c>
      <c r="O141" s="26">
        <f t="shared" ref="O141" si="66">N141/SUM($R$6:$V$6)</f>
        <v>0.24976886094674555</v>
      </c>
    </row>
    <row r="142" spans="1:15" ht="15.75" thickBot="1" x14ac:dyDescent="0.3">
      <c r="N142"/>
      <c r="O142"/>
    </row>
    <row r="143" spans="1:15" ht="26.25" thickBot="1" x14ac:dyDescent="0.3">
      <c r="A143" s="36" t="s">
        <v>176</v>
      </c>
      <c r="N143"/>
      <c r="O143"/>
    </row>
    <row r="144" spans="1:15" ht="15.75" thickBot="1" x14ac:dyDescent="0.3">
      <c r="A144" s="4" t="s">
        <v>8</v>
      </c>
      <c r="B144" s="20">
        <v>11651</v>
      </c>
      <c r="C144" s="21">
        <v>2579</v>
      </c>
      <c r="D144" s="21">
        <v>1488</v>
      </c>
      <c r="E144" s="21">
        <v>706</v>
      </c>
      <c r="F144" s="21">
        <v>1959</v>
      </c>
      <c r="N144"/>
      <c r="O144"/>
    </row>
    <row r="145" spans="1:15" ht="15.75" thickBot="1" x14ac:dyDescent="0.3">
      <c r="A145" s="25" t="s">
        <v>96</v>
      </c>
      <c r="B145" s="12">
        <v>2146</v>
      </c>
      <c r="C145" s="12">
        <v>314</v>
      </c>
      <c r="D145" s="12">
        <v>261</v>
      </c>
      <c r="E145" s="12">
        <v>155</v>
      </c>
      <c r="F145" s="12">
        <v>373</v>
      </c>
      <c r="G145" s="15"/>
      <c r="H145" s="26">
        <f>B145/R$6</f>
        <v>0.15554105965064868</v>
      </c>
      <c r="I145" s="26">
        <f>C145/S$6</f>
        <v>0.1085378499827169</v>
      </c>
      <c r="J145" s="26">
        <f>D145/T$6</f>
        <v>0.14922813036020582</v>
      </c>
      <c r="K145" s="26">
        <f>E145/U$6</f>
        <v>0.1800232288037166</v>
      </c>
      <c r="L145" s="26">
        <f>F145/V$6</f>
        <v>0.15994854202401373</v>
      </c>
      <c r="N145" s="30">
        <f t="shared" ref="N145" si="67">SUM(B145:F145)</f>
        <v>3249</v>
      </c>
      <c r="O145" s="26">
        <f t="shared" ref="O145" si="68">N145/SUM($R$6:$V$6)</f>
        <v>0.15019415680473372</v>
      </c>
    </row>
    <row r="146" spans="1:15" ht="15.75" thickBot="1" x14ac:dyDescent="0.3">
      <c r="N146"/>
      <c r="O146"/>
    </row>
    <row r="147" spans="1:15" ht="26.25" thickBot="1" x14ac:dyDescent="0.3">
      <c r="A147" s="36" t="s">
        <v>177</v>
      </c>
      <c r="N147"/>
      <c r="O147"/>
    </row>
    <row r="148" spans="1:15" ht="15.75" thickBot="1" x14ac:dyDescent="0.3">
      <c r="A148" s="4" t="s">
        <v>8</v>
      </c>
      <c r="B148" s="20">
        <v>11726</v>
      </c>
      <c r="C148" s="21">
        <v>2644</v>
      </c>
      <c r="D148" s="21">
        <v>1583</v>
      </c>
      <c r="E148" s="21">
        <v>797</v>
      </c>
      <c r="F148" s="21">
        <v>2102</v>
      </c>
      <c r="N148"/>
      <c r="O148"/>
    </row>
    <row r="149" spans="1:15" ht="15.75" thickBot="1" x14ac:dyDescent="0.3">
      <c r="A149" s="25" t="s">
        <v>98</v>
      </c>
      <c r="B149" s="12">
        <v>2071</v>
      </c>
      <c r="C149" s="12">
        <v>249</v>
      </c>
      <c r="D149" s="12">
        <v>166</v>
      </c>
      <c r="E149" s="12">
        <v>64</v>
      </c>
      <c r="F149" s="12">
        <v>230</v>
      </c>
      <c r="G149" s="15"/>
      <c r="H149" s="26">
        <f>B149/R$6</f>
        <v>0.15010509531057475</v>
      </c>
      <c r="I149" s="26">
        <f>C149/S$6</f>
        <v>8.606982371240926E-2</v>
      </c>
      <c r="J149" s="26">
        <f>D149/T$6</f>
        <v>9.4911377930245858E-2</v>
      </c>
      <c r="K149" s="26">
        <f>E149/U$6</f>
        <v>7.4332171893147503E-2</v>
      </c>
      <c r="L149" s="26">
        <f>F149/V$6</f>
        <v>9.8627787307032588E-2</v>
      </c>
      <c r="N149" s="30">
        <f t="shared" ref="N149" si="69">SUM(B149:F149)</f>
        <v>2780</v>
      </c>
      <c r="O149" s="26">
        <f t="shared" ref="O149" si="70">N149/SUM($R$6:$V$6)</f>
        <v>0.12851331360946747</v>
      </c>
    </row>
    <row r="150" spans="1:15" ht="15.75" thickBot="1" x14ac:dyDescent="0.3">
      <c r="N150"/>
      <c r="O150"/>
    </row>
    <row r="151" spans="1:15" ht="26.25" thickBot="1" x14ac:dyDescent="0.3">
      <c r="A151" s="36" t="s">
        <v>178</v>
      </c>
      <c r="N151"/>
      <c r="O151"/>
    </row>
    <row r="152" spans="1:15" ht="15.75" thickBot="1" x14ac:dyDescent="0.3">
      <c r="A152" s="4" t="s">
        <v>8</v>
      </c>
      <c r="B152" s="20">
        <v>13157</v>
      </c>
      <c r="C152" s="21">
        <v>2823</v>
      </c>
      <c r="D152" s="21">
        <v>1720</v>
      </c>
      <c r="E152" s="21">
        <v>834</v>
      </c>
      <c r="F152" s="21">
        <v>2260</v>
      </c>
      <c r="N152"/>
      <c r="O152"/>
    </row>
    <row r="153" spans="1:15" ht="15.75" thickBot="1" x14ac:dyDescent="0.3">
      <c r="A153" s="25" t="s">
        <v>100</v>
      </c>
      <c r="B153" s="12">
        <v>640</v>
      </c>
      <c r="C153" s="12">
        <v>70</v>
      </c>
      <c r="D153" s="12">
        <v>29</v>
      </c>
      <c r="E153" s="12">
        <v>27</v>
      </c>
      <c r="F153" s="12">
        <v>72</v>
      </c>
      <c r="G153" s="15"/>
      <c r="H153" s="26">
        <f>B153/R$6</f>
        <v>4.6386895701964193E-2</v>
      </c>
      <c r="I153" s="26">
        <f>C153/S$6</f>
        <v>2.4196335983408226E-2</v>
      </c>
      <c r="J153" s="26">
        <f>D153/T$6</f>
        <v>1.6580903373356205E-2</v>
      </c>
      <c r="K153" s="26">
        <f>E153/U$6</f>
        <v>3.1358885017421602E-2</v>
      </c>
      <c r="L153" s="26">
        <f>F153/V$6</f>
        <v>3.0874785591766724E-2</v>
      </c>
      <c r="N153" s="30">
        <f t="shared" ref="N153" si="71">SUM(B153:F153)</f>
        <v>838</v>
      </c>
      <c r="O153" s="26">
        <f t="shared" ref="O153" si="72">N153/SUM($R$6:$V$6)</f>
        <v>3.8738905325443787E-2</v>
      </c>
    </row>
    <row r="154" spans="1:15" ht="15.75" thickBot="1" x14ac:dyDescent="0.3">
      <c r="N154"/>
      <c r="O154"/>
    </row>
    <row r="155" spans="1:15" ht="26.25" thickBot="1" x14ac:dyDescent="0.3">
      <c r="A155" s="36" t="s">
        <v>179</v>
      </c>
      <c r="N155"/>
      <c r="O155"/>
    </row>
    <row r="156" spans="1:15" ht="15.75" thickBot="1" x14ac:dyDescent="0.3">
      <c r="A156" s="4" t="s">
        <v>8</v>
      </c>
      <c r="B156" s="20">
        <v>12815</v>
      </c>
      <c r="C156" s="21">
        <v>2526</v>
      </c>
      <c r="D156" s="21">
        <v>1603</v>
      </c>
      <c r="E156" s="21">
        <v>785</v>
      </c>
      <c r="F156" s="21">
        <v>2134</v>
      </c>
      <c r="N156"/>
      <c r="O156"/>
    </row>
    <row r="157" spans="1:15" ht="15.75" thickBot="1" x14ac:dyDescent="0.3">
      <c r="A157" s="25" t="s">
        <v>104</v>
      </c>
      <c r="B157" s="12">
        <v>982</v>
      </c>
      <c r="C157" s="12">
        <v>367</v>
      </c>
      <c r="D157" s="12">
        <v>146</v>
      </c>
      <c r="E157" s="12">
        <v>76</v>
      </c>
      <c r="F157" s="12">
        <v>198</v>
      </c>
      <c r="G157" s="15"/>
      <c r="H157" s="26">
        <f>B157/R$6</f>
        <v>7.1174893092701308E-2</v>
      </c>
      <c r="I157" s="26">
        <f>C157/S$6</f>
        <v>0.12685793294158312</v>
      </c>
      <c r="J157" s="26">
        <f>D157/T$6</f>
        <v>8.3476272155517436E-2</v>
      </c>
      <c r="K157" s="26">
        <f>E157/U$6</f>
        <v>8.8269454123112656E-2</v>
      </c>
      <c r="L157" s="26">
        <f>F157/V$6</f>
        <v>8.4905660377358486E-2</v>
      </c>
      <c r="N157" s="30">
        <f t="shared" ref="N157" si="73">SUM(B157:F157)</f>
        <v>1769</v>
      </c>
      <c r="O157" s="26">
        <f t="shared" ref="O157" si="74">N157/SUM($R$6:$V$6)</f>
        <v>8.1776997041420121E-2</v>
      </c>
    </row>
    <row r="158" spans="1:15" ht="15.75" thickBot="1" x14ac:dyDescent="0.3">
      <c r="N158"/>
      <c r="O158"/>
    </row>
    <row r="159" spans="1:15" ht="26.25" thickBot="1" x14ac:dyDescent="0.3">
      <c r="A159" s="36" t="s">
        <v>180</v>
      </c>
      <c r="N159"/>
      <c r="O159"/>
    </row>
    <row r="160" spans="1:15" ht="15.75" thickBot="1" x14ac:dyDescent="0.3">
      <c r="A160" s="4" t="s">
        <v>8</v>
      </c>
      <c r="B160" s="20">
        <v>13491</v>
      </c>
      <c r="C160" s="21">
        <v>2850</v>
      </c>
      <c r="D160" s="21">
        <v>1733</v>
      </c>
      <c r="E160" s="21">
        <v>847</v>
      </c>
      <c r="F160" s="21">
        <v>2292</v>
      </c>
      <c r="N160"/>
      <c r="O160"/>
    </row>
    <row r="161" spans="1:15" ht="15.75" thickBot="1" x14ac:dyDescent="0.3">
      <c r="A161" s="25" t="s">
        <v>181</v>
      </c>
      <c r="B161" s="12">
        <v>306</v>
      </c>
      <c r="C161" s="12">
        <v>43</v>
      </c>
      <c r="D161" s="12">
        <v>16</v>
      </c>
      <c r="E161" s="12">
        <v>14</v>
      </c>
      <c r="F161" s="12">
        <v>40</v>
      </c>
      <c r="G161" s="15"/>
      <c r="H161" s="26">
        <f>B161/R$6</f>
        <v>2.217873450750163E-2</v>
      </c>
      <c r="I161" s="26">
        <f>C161/S$6</f>
        <v>1.4863463532665053E-2</v>
      </c>
      <c r="J161" s="26">
        <f>D161/T$6</f>
        <v>9.1480846197827329E-3</v>
      </c>
      <c r="K161" s="26">
        <f>E161/U$6</f>
        <v>1.6260162601626018E-2</v>
      </c>
      <c r="L161" s="26">
        <f>F161/V$6</f>
        <v>1.7152658662092625E-2</v>
      </c>
      <c r="N161" s="30">
        <f t="shared" ref="N161" si="75">SUM(B161:F161)</f>
        <v>419</v>
      </c>
      <c r="O161" s="26">
        <f t="shared" ref="O161" si="76">N161/SUM($R$6:$V$6)</f>
        <v>1.9369452662721894E-2</v>
      </c>
    </row>
    <row r="162" spans="1:15" ht="15.75" thickBot="1" x14ac:dyDescent="0.3">
      <c r="N162"/>
      <c r="O162"/>
    </row>
    <row r="163" spans="1:15" ht="26.25" thickBot="1" x14ac:dyDescent="0.3">
      <c r="A163" s="36" t="s">
        <v>182</v>
      </c>
      <c r="N163"/>
      <c r="O163"/>
    </row>
    <row r="164" spans="1:15" ht="15.75" thickBot="1" x14ac:dyDescent="0.3">
      <c r="A164" s="4" t="s">
        <v>8</v>
      </c>
      <c r="B164" s="20">
        <v>13014</v>
      </c>
      <c r="C164" s="21">
        <v>2791</v>
      </c>
      <c r="D164" s="21">
        <v>1685</v>
      </c>
      <c r="E164" s="21">
        <v>829</v>
      </c>
      <c r="F164" s="21">
        <v>2219</v>
      </c>
      <c r="N164"/>
      <c r="O164"/>
    </row>
    <row r="165" spans="1:15" ht="15.75" thickBot="1" x14ac:dyDescent="0.3">
      <c r="A165" s="25" t="s">
        <v>110</v>
      </c>
      <c r="B165" s="12">
        <v>783</v>
      </c>
      <c r="C165" s="12">
        <v>102</v>
      </c>
      <c r="D165" s="12">
        <v>64</v>
      </c>
      <c r="E165" s="12">
        <v>32</v>
      </c>
      <c r="F165" s="12">
        <v>113</v>
      </c>
      <c r="G165" s="15"/>
      <c r="H165" s="26">
        <f>B165/R$6</f>
        <v>5.6751467710371817E-2</v>
      </c>
      <c r="I165" s="26">
        <f>C165/S$6</f>
        <v>3.525751814725199E-2</v>
      </c>
      <c r="J165" s="26">
        <f>D165/T$6</f>
        <v>3.6592338479130931E-2</v>
      </c>
      <c r="K165" s="26">
        <f>E165/U$6</f>
        <v>3.7166085946573751E-2</v>
      </c>
      <c r="L165" s="26">
        <f>F165/V$6</f>
        <v>4.8456260720411662E-2</v>
      </c>
      <c r="N165" s="30">
        <f t="shared" ref="N165" si="77">SUM(B165:F165)</f>
        <v>1094</v>
      </c>
      <c r="O165" s="26">
        <f t="shared" ref="O165" si="78">N165/SUM($R$6:$V$6)</f>
        <v>5.0573224852071004E-2</v>
      </c>
    </row>
    <row r="166" spans="1:15" ht="15.75" thickBot="1" x14ac:dyDescent="0.3">
      <c r="N166"/>
      <c r="O166"/>
    </row>
    <row r="167" spans="1:15" ht="26.25" thickBot="1" x14ac:dyDescent="0.3">
      <c r="A167" s="36" t="s">
        <v>183</v>
      </c>
      <c r="N167"/>
      <c r="O167"/>
    </row>
    <row r="168" spans="1:15" ht="15.75" thickBot="1" x14ac:dyDescent="0.3">
      <c r="A168" s="4" t="s">
        <v>8</v>
      </c>
      <c r="B168" s="20">
        <v>11277</v>
      </c>
      <c r="C168" s="21">
        <v>2576</v>
      </c>
      <c r="D168" s="21">
        <v>1533</v>
      </c>
      <c r="E168" s="21">
        <v>790</v>
      </c>
      <c r="F168" s="21">
        <v>2040</v>
      </c>
      <c r="N168"/>
      <c r="O168"/>
    </row>
    <row r="169" spans="1:15" ht="15.75" thickBot="1" x14ac:dyDescent="0.3">
      <c r="A169" s="25" t="s">
        <v>184</v>
      </c>
      <c r="B169" s="12">
        <v>2520</v>
      </c>
      <c r="C169" s="12">
        <v>317</v>
      </c>
      <c r="D169" s="12">
        <v>216</v>
      </c>
      <c r="E169" s="12">
        <v>71</v>
      </c>
      <c r="F169" s="12">
        <v>292</v>
      </c>
      <c r="G169" s="15"/>
      <c r="H169" s="26">
        <f>B169/R$6</f>
        <v>0.18264840182648401</v>
      </c>
      <c r="I169" s="26">
        <f>C169/S$6</f>
        <v>0.10957483581057725</v>
      </c>
      <c r="J169" s="26">
        <f>D169/T$6</f>
        <v>0.1234991423670669</v>
      </c>
      <c r="K169" s="26">
        <f>E169/U$6</f>
        <v>8.2462253193960514E-2</v>
      </c>
      <c r="L169" s="26">
        <f>F169/V$6</f>
        <v>0.12521440823327615</v>
      </c>
      <c r="N169" s="30">
        <f>SUM(B169:F169)</f>
        <v>3416</v>
      </c>
      <c r="O169" s="26">
        <f t="shared" ref="O169" si="79">N169/SUM($R$6:$V$6)</f>
        <v>0.15791420118343194</v>
      </c>
    </row>
    <row r="170" spans="1:15" ht="15.75" thickBot="1" x14ac:dyDescent="0.3">
      <c r="N170"/>
      <c r="O170"/>
    </row>
    <row r="171" spans="1:15" ht="26.25" thickBot="1" x14ac:dyDescent="0.3">
      <c r="A171" s="36" t="s">
        <v>185</v>
      </c>
      <c r="N171"/>
      <c r="O171"/>
    </row>
    <row r="172" spans="1:15" ht="15.75" thickBot="1" x14ac:dyDescent="0.3">
      <c r="A172" s="4" t="s">
        <v>8</v>
      </c>
      <c r="B172" s="20">
        <v>13488</v>
      </c>
      <c r="C172" s="21">
        <v>2867</v>
      </c>
      <c r="D172" s="21">
        <v>1738</v>
      </c>
      <c r="E172" s="21">
        <v>857</v>
      </c>
      <c r="F172" s="21">
        <v>2288</v>
      </c>
      <c r="N172"/>
      <c r="O172"/>
    </row>
    <row r="173" spans="1:15" x14ac:dyDescent="0.25">
      <c r="A173" s="27" t="s">
        <v>186</v>
      </c>
      <c r="B173" s="12">
        <v>309</v>
      </c>
      <c r="C173" s="12">
        <v>26</v>
      </c>
      <c r="D173" s="12">
        <v>11</v>
      </c>
      <c r="E173" s="12">
        <v>4</v>
      </c>
      <c r="F173" s="12">
        <v>44</v>
      </c>
      <c r="G173" s="15"/>
      <c r="H173" s="26">
        <f>B173/R$6</f>
        <v>2.2396173081104587E-2</v>
      </c>
      <c r="I173" s="26">
        <f>C173/S$6</f>
        <v>8.9872105081230565E-3</v>
      </c>
      <c r="J173" s="26">
        <f>D173/T$6</f>
        <v>6.2893081761006293E-3</v>
      </c>
      <c r="K173" s="26">
        <f>E173/U$6</f>
        <v>4.6457607433217189E-3</v>
      </c>
      <c r="L173" s="26">
        <f>F173/V$6</f>
        <v>1.8867924528301886E-2</v>
      </c>
      <c r="N173" s="30">
        <f>SUM(B173:F173)</f>
        <v>394</v>
      </c>
      <c r="O173" s="26">
        <f>N173/SUM($R$6:$V$6)</f>
        <v>1.8213757396449703E-2</v>
      </c>
    </row>
    <row r="174" spans="1:15" x14ac:dyDescent="0.25">
      <c r="N174"/>
      <c r="O174"/>
    </row>
    <row r="175" spans="1:15" x14ac:dyDescent="0.25">
      <c r="N175"/>
      <c r="O175"/>
    </row>
    <row r="176" spans="1:15" x14ac:dyDescent="0.25">
      <c r="A176" s="1" t="s">
        <v>200</v>
      </c>
      <c r="N176"/>
      <c r="O176"/>
    </row>
    <row r="177" spans="1:15" x14ac:dyDescent="0.25">
      <c r="A177" t="s">
        <v>218</v>
      </c>
      <c r="N177"/>
      <c r="O177"/>
    </row>
    <row r="178" spans="1:15" x14ac:dyDescent="0.25">
      <c r="N178"/>
      <c r="O178"/>
    </row>
    <row r="179" spans="1:15" x14ac:dyDescent="0.25">
      <c r="N179"/>
      <c r="O179"/>
    </row>
    <row r="180" spans="1:15" x14ac:dyDescent="0.25">
      <c r="N180"/>
      <c r="O180"/>
    </row>
    <row r="181" spans="1:15" x14ac:dyDescent="0.25">
      <c r="N181"/>
      <c r="O181"/>
    </row>
    <row r="182" spans="1:15" x14ac:dyDescent="0.25">
      <c r="N182"/>
      <c r="O182"/>
    </row>
    <row r="183" spans="1:15" x14ac:dyDescent="0.25">
      <c r="N183"/>
      <c r="O183"/>
    </row>
    <row r="184" spans="1:15" x14ac:dyDescent="0.25">
      <c r="N184"/>
      <c r="O184"/>
    </row>
    <row r="185" spans="1:15" x14ac:dyDescent="0.25">
      <c r="N185"/>
      <c r="O185"/>
    </row>
    <row r="186" spans="1:15" x14ac:dyDescent="0.25">
      <c r="N186"/>
      <c r="O186"/>
    </row>
    <row r="187" spans="1:15" x14ac:dyDescent="0.25">
      <c r="N187"/>
      <c r="O187"/>
    </row>
    <row r="188" spans="1:15" x14ac:dyDescent="0.25">
      <c r="N188"/>
      <c r="O188"/>
    </row>
    <row r="189" spans="1:15" x14ac:dyDescent="0.25">
      <c r="N189"/>
      <c r="O189"/>
    </row>
    <row r="190" spans="1:15" x14ac:dyDescent="0.25">
      <c r="N190"/>
      <c r="O190"/>
    </row>
    <row r="191" spans="1:15" x14ac:dyDescent="0.25">
      <c r="N191"/>
      <c r="O191"/>
    </row>
    <row r="192" spans="1:15" x14ac:dyDescent="0.25">
      <c r="N192"/>
      <c r="O192"/>
    </row>
    <row r="193" spans="14:15" x14ac:dyDescent="0.25">
      <c r="N193"/>
      <c r="O193"/>
    </row>
    <row r="194" spans="14:15" x14ac:dyDescent="0.25">
      <c r="N194"/>
      <c r="O194"/>
    </row>
    <row r="195" spans="14:15" x14ac:dyDescent="0.25">
      <c r="N195"/>
      <c r="O195"/>
    </row>
    <row r="196" spans="14:15" x14ac:dyDescent="0.25">
      <c r="N196"/>
      <c r="O196"/>
    </row>
    <row r="197" spans="14:15" x14ac:dyDescent="0.25">
      <c r="N197"/>
      <c r="O197"/>
    </row>
    <row r="198" spans="14:15" x14ac:dyDescent="0.25">
      <c r="N198"/>
      <c r="O198"/>
    </row>
    <row r="199" spans="14:15" x14ac:dyDescent="0.25">
      <c r="N199"/>
      <c r="O199"/>
    </row>
    <row r="200" spans="14:15" x14ac:dyDescent="0.25">
      <c r="N200"/>
      <c r="O200"/>
    </row>
    <row r="201" spans="14:15" x14ac:dyDescent="0.25">
      <c r="N201"/>
      <c r="O201"/>
    </row>
    <row r="202" spans="14:15" x14ac:dyDescent="0.25">
      <c r="N202"/>
      <c r="O202"/>
    </row>
    <row r="203" spans="14:15" x14ac:dyDescent="0.25">
      <c r="N203"/>
      <c r="O203"/>
    </row>
  </sheetData>
  <mergeCells count="5">
    <mergeCell ref="A5:A7"/>
    <mergeCell ref="B5:F5"/>
    <mergeCell ref="H5:L5"/>
    <mergeCell ref="Q3:V4"/>
    <mergeCell ref="A3:F4"/>
  </mergeCells>
  <pageMargins left="0.70866141732283472" right="0.70866141732283472" top="0.74803149606299213" bottom="0.74803149606299213" header="0.31496062992125984" footer="0.31496062992125984"/>
  <pageSetup paperSize="9" scale="43" fitToHeight="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77dafa0-c422-4a30-9f2f-5804bff4412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D969BC33E20D34C99F317EA264F6549" ma:contentTypeVersion="7" ma:contentTypeDescription="Create a new document." ma:contentTypeScope="" ma:versionID="561e747ef7a81cc9568d318d31003b66">
  <xsd:schema xmlns:xsd="http://www.w3.org/2001/XMLSchema" xmlns:xs="http://www.w3.org/2001/XMLSchema" xmlns:p="http://schemas.microsoft.com/office/2006/metadata/properties" xmlns:ns3="a77dafa0-c422-4a30-9f2f-5804bff44127" xmlns:ns4="693f8f60-6fba-4638-8fdf-0c0619edf9f3" targetNamespace="http://schemas.microsoft.com/office/2006/metadata/properties" ma:root="true" ma:fieldsID="5e0008495493dfa30195dd39e6cb5b29" ns3:_="" ns4:_="">
    <xsd:import namespace="a77dafa0-c422-4a30-9f2f-5804bff44127"/>
    <xsd:import namespace="693f8f60-6fba-4638-8fdf-0c0619edf9f3"/>
    <xsd:element name="properties">
      <xsd:complexType>
        <xsd:sequence>
          <xsd:element name="documentManagement">
            <xsd:complexType>
              <xsd:all>
                <xsd:element ref="ns3:MediaServiceMetadata" minOccurs="0"/>
                <xsd:element ref="ns3:MediaServiceFastMetadata" minOccurs="0"/>
                <xsd:element ref="ns3:_activity" minOccurs="0"/>
                <xsd:element ref="ns4:SharedWithUsers" minOccurs="0"/>
                <xsd:element ref="ns4:SharedWithDetails" minOccurs="0"/>
                <xsd:element ref="ns4:SharingHintHash"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7dafa0-c422-4a30-9f2f-5804bff441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93f8f60-6fba-4638-8fdf-0c0619edf9f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5C1BBF-D243-48DB-939A-447F507D95BD}">
  <ds:schemaRefs>
    <ds:schemaRef ds:uri="http://schemas.microsoft.com/office/2006/documentManagement/types"/>
    <ds:schemaRef ds:uri="http://schemas.microsoft.com/office/infopath/2007/PartnerControls"/>
    <ds:schemaRef ds:uri="a77dafa0-c422-4a30-9f2f-5804bff44127"/>
    <ds:schemaRef ds:uri="http://purl.org/dc/terms/"/>
    <ds:schemaRef ds:uri="http://schemas.microsoft.com/office/2006/metadata/properties"/>
    <ds:schemaRef ds:uri="http://purl.org/dc/dcmitype/"/>
    <ds:schemaRef ds:uri="693f8f60-6fba-4638-8fdf-0c0619edf9f3"/>
    <ds:schemaRef ds:uri="http://purl.org/dc/elements/1.1/"/>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416AA358-A659-4144-AE7D-AF7DAF8BA6C8}">
  <ds:schemaRefs>
    <ds:schemaRef ds:uri="http://schemas.microsoft.com/sharepoint/v3/contenttype/forms"/>
  </ds:schemaRefs>
</ds:datastoreItem>
</file>

<file path=customXml/itemProps3.xml><?xml version="1.0" encoding="utf-8"?>
<ds:datastoreItem xmlns:ds="http://schemas.openxmlformats.org/officeDocument/2006/customXml" ds:itemID="{BCA8DB19-06A9-4C91-A3B7-D37C6C3AAB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7dafa0-c422-4a30-9f2f-5804bff44127"/>
    <ds:schemaRef ds:uri="693f8f60-6fba-4638-8fdf-0c0619edf9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APO</vt:lpstr>
      <vt:lpstr>DRG_Step1_Poss+Permit</vt:lpstr>
      <vt:lpstr>DRG_Step1_Other</vt:lpstr>
      <vt:lpstr>DRG_Step2_All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Nauth-Misir, Caroline</dc:creator>
  <cp:lastModifiedBy>Jose Pina Sanchez</cp:lastModifiedBy>
  <cp:lastPrinted>2023-01-04T17:18:59Z</cp:lastPrinted>
  <dcterms:created xsi:type="dcterms:W3CDTF">2022-12-02T20:13:23Z</dcterms:created>
  <dcterms:modified xsi:type="dcterms:W3CDTF">2024-04-16T15:52:12Z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0x0101004D969BC33E20D34C99F317EA264F6549</vt:lpwstr>
  </property>
</Properties>
</file>